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480" windowHeight="11400" activeTab="0"/>
  </bookViews>
  <sheets>
    <sheet name="исполнение 6 мес 2019" sheetId="1" r:id="rId1"/>
  </sheets>
  <definedNames/>
  <calcPr fullCalcOnLoad="1"/>
</workbook>
</file>

<file path=xl/comments1.xml><?xml version="1.0" encoding="utf-8"?>
<comments xmlns="http://schemas.openxmlformats.org/spreadsheetml/2006/main">
  <authors>
    <author>родион</author>
  </authors>
  <commentList>
    <comment ref="K106" authorId="0">
      <text>
        <r>
          <rPr>
            <b/>
            <sz val="9"/>
            <rFont val="Tahoma"/>
            <family val="2"/>
          </rPr>
          <t xml:space="preserve">потребнаость на год
по 241
</t>
        </r>
      </text>
    </comment>
    <comment ref="H107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<sst xmlns="http://schemas.openxmlformats.org/spreadsheetml/2006/main" count="746" uniqueCount="149">
  <si>
    <t>340</t>
  </si>
  <si>
    <t>500</t>
  </si>
  <si>
    <t>Резервные фонды местных администрации</t>
  </si>
  <si>
    <t>Выполнение функций органами местного самоуправления</t>
  </si>
  <si>
    <t xml:space="preserve">001 00 00 </t>
  </si>
  <si>
    <t>351 05 00</t>
  </si>
  <si>
    <t>07</t>
  </si>
  <si>
    <t>Проведение выборов глав муниципальных образований</t>
  </si>
  <si>
    <t>020 00 03</t>
  </si>
  <si>
    <t xml:space="preserve">   Наименование</t>
  </si>
  <si>
    <t xml:space="preserve"> Коды ведомственной  классификации</t>
  </si>
  <si>
    <t>Глава</t>
  </si>
  <si>
    <t>РЗ</t>
  </si>
  <si>
    <t>ПР</t>
  </si>
  <si>
    <t>ЦСР</t>
  </si>
  <si>
    <t>ВР</t>
  </si>
  <si>
    <t>КЭК</t>
  </si>
  <si>
    <t>066</t>
  </si>
  <si>
    <t>00</t>
  </si>
  <si>
    <t>000 00 00</t>
  </si>
  <si>
    <t>000</t>
  </si>
  <si>
    <t>ОБЩЕГОСУДАРСТВЕННЫЕ ВОПРОСЫ</t>
  </si>
  <si>
    <t>01</t>
  </si>
  <si>
    <t>Функц.Пр-ва РФ,выс.орг.гос.власти и мест.админ-ций</t>
  </si>
  <si>
    <t>04</t>
  </si>
  <si>
    <t>Оплата труда и начисления на оплату труда</t>
  </si>
  <si>
    <t>Заработная плата</t>
  </si>
  <si>
    <t>Начисления на оплату труда</t>
  </si>
  <si>
    <t>Приобретение услуг</t>
  </si>
  <si>
    <t>Оплата  услуг связи</t>
  </si>
  <si>
    <t>Прочие услуги</t>
  </si>
  <si>
    <t>Поступление нефинансовых активов</t>
  </si>
  <si>
    <t>Увеличение стоимости материальных запасов</t>
  </si>
  <si>
    <t>3400500</t>
  </si>
  <si>
    <t>Резервные фонды</t>
  </si>
  <si>
    <t xml:space="preserve">000 00 00 </t>
  </si>
  <si>
    <t xml:space="preserve">000 </t>
  </si>
  <si>
    <t>290</t>
  </si>
  <si>
    <t>Жилищно-коммунальное хозяйство</t>
  </si>
  <si>
    <t>05</t>
  </si>
  <si>
    <t>02</t>
  </si>
  <si>
    <t>351 00 00</t>
  </si>
  <si>
    <t>Коммунальные услуги</t>
  </si>
  <si>
    <t>Культура, кинематография и средства масовой информации</t>
  </si>
  <si>
    <t>08</t>
  </si>
  <si>
    <t>Культура</t>
  </si>
  <si>
    <t xml:space="preserve"> 000</t>
  </si>
  <si>
    <t xml:space="preserve">                                Ведомственная структура расходов</t>
  </si>
  <si>
    <t>Национальная оборона</t>
  </si>
  <si>
    <t>Оплата за потребление электрической энергии</t>
  </si>
  <si>
    <t>220</t>
  </si>
  <si>
    <t>210</t>
  </si>
  <si>
    <t>211</t>
  </si>
  <si>
    <t>213</t>
  </si>
  <si>
    <t xml:space="preserve"> Материальные запасы</t>
  </si>
  <si>
    <t>Материальные запасы</t>
  </si>
  <si>
    <t>Муниципальное образование "Тараса"</t>
  </si>
  <si>
    <t>03</t>
  </si>
  <si>
    <t>Прочие текущие услуги</t>
  </si>
  <si>
    <t>Услуги по содержанию имущества</t>
  </si>
  <si>
    <t>001</t>
  </si>
  <si>
    <t>442 99 00</t>
  </si>
  <si>
    <t>Текущий кап.ремонт зданий, сооружений</t>
  </si>
  <si>
    <t>Национальная экономика</t>
  </si>
  <si>
    <t>Общеэкономические вопросы</t>
  </si>
  <si>
    <t>план</t>
  </si>
  <si>
    <t>Руководство и управление в сфере установленных функций</t>
  </si>
  <si>
    <t>09</t>
  </si>
  <si>
    <t>Дорожное хозяйство (Дорожные фонды)</t>
  </si>
  <si>
    <t>611</t>
  </si>
  <si>
    <t>801 80 01</t>
  </si>
  <si>
    <t>120</t>
  </si>
  <si>
    <t>121</t>
  </si>
  <si>
    <t>801 80 02</t>
  </si>
  <si>
    <t>244</t>
  </si>
  <si>
    <t>11</t>
  </si>
  <si>
    <t>801 80 04</t>
  </si>
  <si>
    <t>802 80 01</t>
  </si>
  <si>
    <t>800 00 00</t>
  </si>
  <si>
    <t>Библиотеки</t>
  </si>
  <si>
    <t>802 80 02</t>
  </si>
  <si>
    <t>Осуществление первичного воинского учета на территориях, где отсутсвуютВК</t>
  </si>
  <si>
    <t>Оплата  транспортных услуг</t>
  </si>
  <si>
    <t>129</t>
  </si>
  <si>
    <t>853</t>
  </si>
  <si>
    <t>Расходы на выплатуы персоналу государственных (муниципальных) органов</t>
  </si>
  <si>
    <t>Фонд оплаты труда государственных (муниципальных) органов</t>
  </si>
  <si>
    <t>Взносы  по обязательному социальному страхованию на выплаты денежного содеражния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</si>
  <si>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(мунципальных)нужд</t>
  </si>
  <si>
    <t>Прочая закупка товаров, работ и услуг для обеспечения государственных (муниципальных)нужд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</si>
  <si>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</si>
  <si>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</si>
  <si>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</si>
  <si>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</si>
  <si>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200</t>
  </si>
  <si>
    <t>13</t>
  </si>
  <si>
    <t>801 00 73</t>
  </si>
  <si>
    <t>150</t>
  </si>
  <si>
    <t>Другие общегосударственные вопросы</t>
  </si>
  <si>
    <t>111</t>
  </si>
  <si>
    <t>119</t>
  </si>
  <si>
    <t>Тарасинский Социально культурный центр "Тарасиночка"</t>
  </si>
  <si>
    <t>Начисления на заработную плату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</si>
  <si>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</si>
  <si>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</si>
  <si>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Прочая закупка товаров, работ и услуг для обеспечения государственных (муниципальных) нужд</t>
  </si>
  <si>
    <t xml:space="preserve">801 80 02 </t>
  </si>
  <si>
    <t>Обеспечение пожарной безопасности</t>
  </si>
  <si>
    <t>10</t>
  </si>
  <si>
    <t>Другие вопросы в области физической культуры и спорта</t>
  </si>
  <si>
    <t>Другие вопросы в области охраны окружающей среды</t>
  </si>
  <si>
    <t>06</t>
  </si>
  <si>
    <t xml:space="preserve">                           </t>
  </si>
  <si>
    <t xml:space="preserve">                                                                Приложение № 4 к Решению</t>
  </si>
  <si>
    <t xml:space="preserve">                                                             Думы "О бюджете МО "Тараса" </t>
  </si>
  <si>
    <t>Субсидии бюджетных учредждений на иные цели</t>
  </si>
  <si>
    <t>612</t>
  </si>
  <si>
    <t>703 02 51</t>
  </si>
  <si>
    <t>180</t>
  </si>
  <si>
    <t>613 01 73</t>
  </si>
  <si>
    <t>110</t>
  </si>
  <si>
    <t>790 80 09</t>
  </si>
  <si>
    <t>Межбюджетные трансферты общего характера бюджетам субъектов РФ и муниципальных образований</t>
  </si>
  <si>
    <t>Прочие межбюджетные трансферты</t>
  </si>
  <si>
    <t>799 80 01</t>
  </si>
  <si>
    <t>14</t>
  </si>
  <si>
    <t>251</t>
  </si>
  <si>
    <t>540</t>
  </si>
  <si>
    <t>факт</t>
  </si>
  <si>
    <t>исполн.</t>
  </si>
  <si>
    <t>%</t>
  </si>
  <si>
    <t>Субсидии бюджетным учреждениям на финансовое обеспечение гос. Задания</t>
  </si>
  <si>
    <t>Другие вопросы в области национальной экономики</t>
  </si>
  <si>
    <t>12</t>
  </si>
  <si>
    <t>801 80 S2</t>
  </si>
  <si>
    <t>970</t>
  </si>
  <si>
    <t>147</t>
  </si>
  <si>
    <t xml:space="preserve">Обнспечение деятельности финансовых, налоговых и таможенных органов и </t>
  </si>
  <si>
    <t>Обеспечение проведения выборов и референдумов</t>
  </si>
  <si>
    <t>Специальные расходы</t>
  </si>
  <si>
    <t>880</t>
  </si>
  <si>
    <t>Иные закупки товаров, работ и услуг для обеспечения государственных нужд</t>
  </si>
  <si>
    <t>Субсидия на реализацтю мероприятий перечня народных инициатив на  2017 год</t>
  </si>
  <si>
    <t>711 01 S2370</t>
  </si>
  <si>
    <t>600</t>
  </si>
  <si>
    <t xml:space="preserve">Субсидии бюджетным учреждениям </t>
  </si>
  <si>
    <t xml:space="preserve">                                       муниципального образования "Тараса" на 2019-2021 гг.</t>
  </si>
  <si>
    <t>на  2019 год и плановый период 2020 и 2021год"</t>
  </si>
  <si>
    <t>№ 19  от 27.12.2018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</si>
</sst>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  <numFmt numFmtId="171" formatCode="000000"/>
    <numFmt numFmtId="172" formatCode="[$-FC19]d\ mmmm\ yyyy\ &quot;г.&quot;"/>
    <numFmt numFmtId="173" formatCode="0.000000"/>
    <numFmt numFmtId="174" formatCode="0.00000"/>
    <numFmt numFmtId="175" formatCode="0.0000000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_-* #,##0_р_._-;\-* #,##0_р_._-;_-* &quot;-&quot;?_р_._-;_-@_-"/>
    <numFmt numFmtId="180" formatCode="_-* #,##0.00_р_._-;\-* #,##0.00_р_._-;_-* &quot;-&quot;?_р_._-;_-@_-"/>
    <numFmt numFmtId="181" formatCode="_-* #,##0.000_р_._-;\-* #,##0.000_р_._-;_-* &quot;-&quot;?_р_._-;_-@_-"/>
    <numFmt numFmtId="182" formatCode="_-* #,##0.0000_р_._-;\-* #,##0.0000_р_._-;_-* &quot;-&quot;?_р_._-;_-@_-"/>
    <numFmt numFmtId="183" formatCode="_-* #,##0.000_р_._-;\-* #,##0.000_р_._-;_-* &quot;-&quot;??_р_._-;_-@_-"/>
  </numFmts>
  <fonts count="54">
    <font>
      <sz val="10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b/>
      <sz val="9"/>
      <color indexed="8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12"/>
      <name val="Arial Cyr"/>
      <family val="0"/>
    </font>
    <font>
      <sz val="11"/>
      <name val="Courier New"/>
      <family val="3"/>
    </font>
    <font>
      <b/>
      <i/>
      <sz val="9"/>
      <name val="Arial"/>
      <family val="2"/>
    </font>
    <font>
      <sz val="11"/>
      <color indexed="18"/>
      <name val="Courier New"/>
      <family val="3"/>
    </font>
    <font>
      <b/>
      <i/>
      <sz val="11"/>
      <color indexed="8"/>
      <name val="Courier New"/>
      <family val="3"/>
    </font>
    <font>
      <b/>
      <sz val="11"/>
      <color indexed="8"/>
      <name val="Courier New"/>
      <family val="3"/>
    </font>
    <font>
      <b/>
      <i/>
      <sz val="11"/>
      <name val="Courier New"/>
      <family val="3"/>
    </font>
    <font>
      <b/>
      <sz val="11"/>
      <name val="Courier New"/>
      <family val="3"/>
    </font>
    <font>
      <sz val="11"/>
      <color indexed="8"/>
      <name val="Courier New"/>
      <family val="3"/>
    </font>
    <font>
      <b/>
      <sz val="11"/>
      <color indexed="18"/>
      <name val="Courier New"/>
      <family val="3"/>
    </font>
    <font>
      <i/>
      <sz val="11"/>
      <name val="Courier New"/>
      <family val="3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theme="1"/>
      <name val="Courier New"/>
      <family val="3"/>
    </font>
    <font>
      <sz val="11"/>
      <color theme="1"/>
      <name val="Courier New"/>
      <family val="3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/>
    </xf>
    <xf numFmtId="43" fontId="3" fillId="0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14" xfId="0" applyFont="1" applyBorder="1" applyAlignment="1">
      <alignment horizontal="center"/>
    </xf>
    <xf numFmtId="49" fontId="7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3" xfId="0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176" fontId="11" fillId="33" borderId="13" xfId="58" applyNumberFormat="1" applyFont="1" applyFill="1" applyBorder="1" applyAlignment="1">
      <alignment horizontal="right"/>
    </xf>
    <xf numFmtId="49" fontId="11" fillId="0" borderId="20" xfId="0" applyNumberFormat="1" applyFont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18" xfId="55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164" fontId="11" fillId="33" borderId="13" xfId="0" applyNumberFormat="1" applyFont="1" applyFill="1" applyBorder="1" applyAlignment="1">
      <alignment/>
    </xf>
    <xf numFmtId="0" fontId="7" fillId="0" borderId="22" xfId="0" applyFont="1" applyBorder="1" applyAlignment="1">
      <alignment/>
    </xf>
    <xf numFmtId="49" fontId="7" fillId="0" borderId="23" xfId="0" applyNumberFormat="1" applyFont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24" xfId="55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0" fontId="11" fillId="33" borderId="26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4" xfId="0" applyFont="1" applyBorder="1" applyAlignment="1">
      <alignment/>
    </xf>
    <xf numFmtId="49" fontId="7" fillId="0" borderId="12" xfId="0" applyNumberFormat="1" applyFont="1" applyFill="1" applyBorder="1" applyAlignment="1">
      <alignment horizontal="center"/>
    </xf>
    <xf numFmtId="164" fontId="7" fillId="0" borderId="28" xfId="0" applyNumberFormat="1" applyFont="1" applyBorder="1" applyAlignment="1">
      <alignment/>
    </xf>
    <xf numFmtId="49" fontId="12" fillId="33" borderId="13" xfId="0" applyNumberFormat="1" applyFont="1" applyFill="1" applyBorder="1" applyAlignment="1">
      <alignment/>
    </xf>
    <xf numFmtId="49" fontId="13" fillId="0" borderId="29" xfId="0" applyNumberFormat="1" applyFont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49" fontId="13" fillId="0" borderId="18" xfId="55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164" fontId="10" fillId="33" borderId="13" xfId="0" applyNumberFormat="1" applyFont="1" applyFill="1" applyBorder="1" applyAlignment="1">
      <alignment/>
    </xf>
    <xf numFmtId="49" fontId="7" fillId="0" borderId="22" xfId="0" applyNumberFormat="1" applyFont="1" applyBorder="1" applyAlignment="1">
      <alignment horizontal="center"/>
    </xf>
    <xf numFmtId="49" fontId="14" fillId="0" borderId="22" xfId="0" applyNumberFormat="1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4" fillId="33" borderId="22" xfId="0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14" fillId="33" borderId="11" xfId="0" applyFont="1" applyFill="1" applyBorder="1" applyAlignment="1">
      <alignment/>
    </xf>
    <xf numFmtId="49" fontId="7" fillId="0" borderId="11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49" fontId="13" fillId="0" borderId="29" xfId="0" applyNumberFormat="1" applyFont="1" applyFill="1" applyBorder="1" applyAlignment="1">
      <alignment/>
    </xf>
    <xf numFmtId="49" fontId="13" fillId="0" borderId="18" xfId="0" applyNumberFormat="1" applyFont="1" applyBorder="1" applyAlignment="1">
      <alignment horizontal="center"/>
    </xf>
    <xf numFmtId="0" fontId="7" fillId="0" borderId="22" xfId="0" applyFont="1" applyFill="1" applyBorder="1" applyAlignment="1">
      <alignment/>
    </xf>
    <xf numFmtId="49" fontId="7" fillId="0" borderId="14" xfId="0" applyNumberFormat="1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11" fillId="33" borderId="18" xfId="55" applyNumberFormat="1" applyFont="1" applyFill="1" applyBorder="1" applyAlignment="1">
      <alignment horizontal="center"/>
    </xf>
    <xf numFmtId="49" fontId="11" fillId="33" borderId="19" xfId="0" applyNumberFormat="1" applyFont="1" applyFill="1" applyBorder="1" applyAlignment="1">
      <alignment horizontal="center"/>
    </xf>
    <xf numFmtId="49" fontId="7" fillId="0" borderId="30" xfId="0" applyNumberFormat="1" applyFont="1" applyBorder="1" applyAlignment="1">
      <alignment/>
    </xf>
    <xf numFmtId="49" fontId="14" fillId="33" borderId="20" xfId="0" applyNumberFormat="1" applyFont="1" applyFill="1" applyBorder="1" applyAlignment="1">
      <alignment horizontal="center"/>
    </xf>
    <xf numFmtId="49" fontId="14" fillId="33" borderId="18" xfId="0" applyNumberFormat="1" applyFont="1" applyFill="1" applyBorder="1" applyAlignment="1">
      <alignment horizontal="center"/>
    </xf>
    <xf numFmtId="49" fontId="14" fillId="33" borderId="18" xfId="55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1" fontId="14" fillId="33" borderId="22" xfId="0" applyNumberFormat="1" applyFont="1" applyFill="1" applyBorder="1" applyAlignment="1">
      <alignment horizontal="right"/>
    </xf>
    <xf numFmtId="1" fontId="14" fillId="33" borderId="11" xfId="0" applyNumberFormat="1" applyFont="1" applyFill="1" applyBorder="1" applyAlignment="1">
      <alignment horizontal="right"/>
    </xf>
    <xf numFmtId="49" fontId="14" fillId="33" borderId="23" xfId="0" applyNumberFormat="1" applyFont="1" applyFill="1" applyBorder="1" applyAlignment="1">
      <alignment horizontal="center"/>
    </xf>
    <xf numFmtId="49" fontId="14" fillId="33" borderId="24" xfId="0" applyNumberFormat="1" applyFont="1" applyFill="1" applyBorder="1" applyAlignment="1">
      <alignment horizontal="center"/>
    </xf>
    <xf numFmtId="49" fontId="14" fillId="33" borderId="24" xfId="55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13" fillId="0" borderId="29" xfId="0" applyFont="1" applyBorder="1" applyAlignment="1">
      <alignment/>
    </xf>
    <xf numFmtId="49" fontId="11" fillId="33" borderId="20" xfId="0" applyNumberFormat="1" applyFont="1" applyFill="1" applyBorder="1" applyAlignment="1">
      <alignment horizontal="center"/>
    </xf>
    <xf numFmtId="0" fontId="13" fillId="0" borderId="21" xfId="0" applyFont="1" applyBorder="1" applyAlignment="1">
      <alignment/>
    </xf>
    <xf numFmtId="49" fontId="14" fillId="33" borderId="31" xfId="0" applyNumberFormat="1" applyFont="1" applyFill="1" applyBorder="1" applyAlignment="1">
      <alignment horizontal="center"/>
    </xf>
    <xf numFmtId="49" fontId="14" fillId="33" borderId="32" xfId="0" applyNumberFormat="1" applyFont="1" applyFill="1" applyBorder="1" applyAlignment="1">
      <alignment horizontal="center"/>
    </xf>
    <xf numFmtId="49" fontId="14" fillId="33" borderId="32" xfId="55" applyNumberFormat="1" applyFont="1" applyFill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9" fontId="12" fillId="33" borderId="29" xfId="0" applyNumberFormat="1" applyFont="1" applyFill="1" applyBorder="1" applyAlignment="1">
      <alignment/>
    </xf>
    <xf numFmtId="49" fontId="13" fillId="33" borderId="18" xfId="0" applyNumberFormat="1" applyFont="1" applyFill="1" applyBorder="1" applyAlignment="1">
      <alignment horizontal="center"/>
    </xf>
    <xf numFmtId="49" fontId="13" fillId="33" borderId="19" xfId="0" applyNumberFormat="1" applyFont="1" applyFill="1" applyBorder="1" applyAlignment="1">
      <alignment horizontal="center"/>
    </xf>
    <xf numFmtId="0" fontId="11" fillId="33" borderId="13" xfId="0" applyFont="1" applyFill="1" applyBorder="1" applyAlignment="1">
      <alignment/>
    </xf>
    <xf numFmtId="49" fontId="7" fillId="33" borderId="11" xfId="0" applyNumberFormat="1" applyFont="1" applyFill="1" applyBorder="1" applyAlignment="1">
      <alignment/>
    </xf>
    <xf numFmtId="49" fontId="7" fillId="33" borderId="22" xfId="0" applyNumberFormat="1" applyFont="1" applyFill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49" fontId="7" fillId="33" borderId="14" xfId="0" applyNumberFormat="1" applyFont="1" applyFill="1" applyBorder="1" applyAlignment="1">
      <alignment/>
    </xf>
    <xf numFmtId="49" fontId="7" fillId="33" borderId="16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49" fontId="7" fillId="33" borderId="10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49" fontId="51" fillId="34" borderId="13" xfId="0" applyNumberFormat="1" applyFont="1" applyFill="1" applyBorder="1" applyAlignment="1" applyProtection="1">
      <alignment horizontal="left" vertical="top" wrapText="1"/>
      <protection/>
    </xf>
    <xf numFmtId="49" fontId="7" fillId="33" borderId="34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center"/>
    </xf>
    <xf numFmtId="49" fontId="14" fillId="33" borderId="34" xfId="0" applyNumberFormat="1" applyFont="1" applyFill="1" applyBorder="1" applyAlignment="1">
      <alignment horizontal="center"/>
    </xf>
    <xf numFmtId="0" fontId="7" fillId="33" borderId="21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49" fontId="52" fillId="34" borderId="35" xfId="0" applyNumberFormat="1" applyFont="1" applyFill="1" applyBorder="1" applyAlignment="1" applyProtection="1">
      <alignment horizontal="left" vertical="top" wrapText="1"/>
      <protection/>
    </xf>
    <xf numFmtId="49" fontId="14" fillId="33" borderId="3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49" fontId="51" fillId="34" borderId="21" xfId="0" applyNumberFormat="1" applyFont="1" applyFill="1" applyBorder="1" applyAlignment="1" applyProtection="1">
      <alignment horizontal="left" vertical="top" wrapText="1"/>
      <protection/>
    </xf>
    <xf numFmtId="0" fontId="7" fillId="33" borderId="34" xfId="0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0" fontId="7" fillId="33" borderId="36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49" fontId="12" fillId="33" borderId="21" xfId="0" applyNumberFormat="1" applyFont="1" applyFill="1" applyBorder="1" applyAlignment="1">
      <alignment/>
    </xf>
    <xf numFmtId="49" fontId="13" fillId="33" borderId="13" xfId="0" applyNumberFormat="1" applyFont="1" applyFill="1" applyBorder="1" applyAlignment="1">
      <alignment horizontal="center"/>
    </xf>
    <xf numFmtId="49" fontId="7" fillId="33" borderId="0" xfId="0" applyNumberFormat="1" applyFont="1" applyFill="1" applyBorder="1" applyAlignment="1">
      <alignment/>
    </xf>
    <xf numFmtId="49" fontId="14" fillId="33" borderId="22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49" fontId="13" fillId="0" borderId="29" xfId="0" applyNumberFormat="1" applyFont="1" applyBorder="1" applyAlignment="1">
      <alignment/>
    </xf>
    <xf numFmtId="0" fontId="13" fillId="0" borderId="18" xfId="0" applyFont="1" applyBorder="1" applyAlignment="1">
      <alignment/>
    </xf>
    <xf numFmtId="49" fontId="7" fillId="0" borderId="29" xfId="0" applyNumberFormat="1" applyFont="1" applyBorder="1" applyAlignment="1">
      <alignment/>
    </xf>
    <xf numFmtId="49" fontId="13" fillId="0" borderId="37" xfId="0" applyNumberFormat="1" applyFont="1" applyBorder="1" applyAlignment="1">
      <alignment/>
    </xf>
    <xf numFmtId="49" fontId="15" fillId="0" borderId="38" xfId="0" applyNumberFormat="1" applyFont="1" applyBorder="1" applyAlignment="1">
      <alignment horizontal="center"/>
    </xf>
    <xf numFmtId="49" fontId="15" fillId="0" borderId="32" xfId="0" applyNumberFormat="1" applyFont="1" applyBorder="1" applyAlignment="1">
      <alignment horizontal="center"/>
    </xf>
    <xf numFmtId="49" fontId="15" fillId="0" borderId="32" xfId="55" applyNumberFormat="1" applyFont="1" applyBorder="1" applyAlignment="1">
      <alignment horizontal="center"/>
    </xf>
    <xf numFmtId="49" fontId="15" fillId="0" borderId="39" xfId="0" applyNumberFormat="1" applyFont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164" fontId="10" fillId="33" borderId="17" xfId="0" applyNumberFormat="1" applyFont="1" applyFill="1" applyBorder="1" applyAlignment="1">
      <alignment/>
    </xf>
    <xf numFmtId="49" fontId="7" fillId="0" borderId="22" xfId="55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164" fontId="14" fillId="33" borderId="22" xfId="0" applyNumberFormat="1" applyFont="1" applyFill="1" applyBorder="1" applyAlignment="1">
      <alignment/>
    </xf>
    <xf numFmtId="49" fontId="15" fillId="0" borderId="10" xfId="0" applyNumberFormat="1" applyFont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164" fontId="14" fillId="33" borderId="11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0" xfId="55" applyNumberFormat="1" applyFont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49" fontId="51" fillId="34" borderId="41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49" fontId="13" fillId="0" borderId="20" xfId="0" applyNumberFormat="1" applyFont="1" applyBorder="1" applyAlignment="1">
      <alignment horizontal="center"/>
    </xf>
    <xf numFmtId="49" fontId="13" fillId="0" borderId="18" xfId="55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13" fillId="0" borderId="18" xfId="0" applyNumberFormat="1" applyFont="1" applyBorder="1" applyAlignment="1">
      <alignment horizontal="right"/>
    </xf>
    <xf numFmtId="0" fontId="13" fillId="0" borderId="19" xfId="0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14" fillId="33" borderId="18" xfId="0" applyFont="1" applyFill="1" applyBorder="1" applyAlignment="1">
      <alignment/>
    </xf>
    <xf numFmtId="49" fontId="13" fillId="0" borderId="32" xfId="0" applyNumberFormat="1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49" fontId="13" fillId="0" borderId="42" xfId="0" applyNumberFormat="1" applyFont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7" fillId="0" borderId="34" xfId="0" applyFont="1" applyBorder="1" applyAlignment="1">
      <alignment/>
    </xf>
    <xf numFmtId="176" fontId="7" fillId="0" borderId="10" xfId="0" applyNumberFormat="1" applyFont="1" applyBorder="1" applyAlignment="1">
      <alignment/>
    </xf>
    <xf numFmtId="0" fontId="13" fillId="0" borderId="13" xfId="0" applyFont="1" applyBorder="1" applyAlignment="1">
      <alignment/>
    </xf>
    <xf numFmtId="49" fontId="13" fillId="0" borderId="13" xfId="0" applyNumberFormat="1" applyFont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178" fontId="13" fillId="0" borderId="34" xfId="0" applyNumberFormat="1" applyFont="1" applyBorder="1" applyAlignment="1">
      <alignment/>
    </xf>
    <xf numFmtId="49" fontId="7" fillId="0" borderId="34" xfId="0" applyNumberFormat="1" applyFont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178" fontId="7" fillId="0" borderId="22" xfId="0" applyNumberFormat="1" applyFont="1" applyBorder="1" applyAlignment="1">
      <alignment/>
    </xf>
    <xf numFmtId="0" fontId="7" fillId="0" borderId="21" xfId="0" applyFont="1" applyBorder="1" applyAlignment="1">
      <alignment/>
    </xf>
    <xf numFmtId="49" fontId="7" fillId="0" borderId="18" xfId="55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21" xfId="0" applyNumberFormat="1" applyFont="1" applyFill="1" applyBorder="1" applyAlignment="1">
      <alignment/>
    </xf>
    <xf numFmtId="49" fontId="13" fillId="0" borderId="21" xfId="0" applyNumberFormat="1" applyFont="1" applyFill="1" applyBorder="1" applyAlignment="1">
      <alignment/>
    </xf>
    <xf numFmtId="49" fontId="13" fillId="0" borderId="21" xfId="0" applyNumberFormat="1" applyFont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/>
    </xf>
    <xf numFmtId="178" fontId="13" fillId="0" borderId="13" xfId="0" applyNumberFormat="1" applyFont="1" applyBorder="1" applyAlignment="1">
      <alignment/>
    </xf>
    <xf numFmtId="176" fontId="11" fillId="33" borderId="15" xfId="58" applyNumberFormat="1" applyFont="1" applyFill="1" applyBorder="1" applyAlignment="1">
      <alignment horizontal="right"/>
    </xf>
    <xf numFmtId="49" fontId="7" fillId="33" borderId="17" xfId="0" applyNumberFormat="1" applyFont="1" applyFill="1" applyBorder="1" applyAlignment="1">
      <alignment horizontal="center"/>
    </xf>
    <xf numFmtId="49" fontId="7" fillId="33" borderId="44" xfId="0" applyNumberFormat="1" applyFont="1" applyFill="1" applyBorder="1" applyAlignment="1">
      <alignment horizontal="center"/>
    </xf>
    <xf numFmtId="49" fontId="13" fillId="33" borderId="32" xfId="0" applyNumberFormat="1" applyFont="1" applyFill="1" applyBorder="1" applyAlignment="1">
      <alignment horizontal="center"/>
    </xf>
    <xf numFmtId="49" fontId="13" fillId="33" borderId="39" xfId="0" applyNumberFormat="1" applyFont="1" applyFill="1" applyBorder="1" applyAlignment="1">
      <alignment horizontal="center"/>
    </xf>
    <xf numFmtId="49" fontId="13" fillId="33" borderId="17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/>
    </xf>
    <xf numFmtId="176" fontId="11" fillId="33" borderId="17" xfId="58" applyNumberFormat="1" applyFont="1" applyFill="1" applyBorder="1" applyAlignment="1">
      <alignment horizontal="right"/>
    </xf>
    <xf numFmtId="0" fontId="7" fillId="33" borderId="22" xfId="0" applyFont="1" applyFill="1" applyBorder="1" applyAlignment="1">
      <alignment/>
    </xf>
    <xf numFmtId="176" fontId="11" fillId="33" borderId="22" xfId="58" applyNumberFormat="1" applyFont="1" applyFill="1" applyBorder="1" applyAlignment="1">
      <alignment horizontal="right"/>
    </xf>
    <xf numFmtId="176" fontId="11" fillId="33" borderId="40" xfId="58" applyNumberFormat="1" applyFont="1" applyFill="1" applyBorder="1" applyAlignment="1">
      <alignment horizontal="right"/>
    </xf>
    <xf numFmtId="0" fontId="13" fillId="33" borderId="18" xfId="0" applyFont="1" applyFill="1" applyBorder="1" applyAlignment="1">
      <alignment/>
    </xf>
    <xf numFmtId="0" fontId="7" fillId="33" borderId="33" xfId="0" applyFont="1" applyFill="1" applyBorder="1" applyAlignment="1">
      <alignment horizontal="center"/>
    </xf>
    <xf numFmtId="49" fontId="52" fillId="34" borderId="10" xfId="0" applyNumberFormat="1" applyFont="1" applyFill="1" applyBorder="1" applyAlignment="1" applyProtection="1">
      <alignment horizontal="left" vertical="top" wrapText="1"/>
      <protection/>
    </xf>
    <xf numFmtId="176" fontId="11" fillId="33" borderId="10" xfId="58" applyNumberFormat="1" applyFont="1" applyFill="1" applyBorder="1" applyAlignment="1">
      <alignment horizontal="right"/>
    </xf>
    <xf numFmtId="0" fontId="13" fillId="33" borderId="19" xfId="0" applyFont="1" applyFill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/>
    </xf>
    <xf numFmtId="0" fontId="11" fillId="33" borderId="18" xfId="0" applyFont="1" applyFill="1" applyBorder="1" applyAlignment="1">
      <alignment/>
    </xf>
    <xf numFmtId="49" fontId="16" fillId="0" borderId="45" xfId="0" applyNumberFormat="1" applyFont="1" applyBorder="1" applyAlignment="1">
      <alignment/>
    </xf>
    <xf numFmtId="0" fontId="14" fillId="33" borderId="17" xfId="0" applyFont="1" applyFill="1" applyBorder="1" applyAlignment="1">
      <alignment/>
    </xf>
    <xf numFmtId="176" fontId="14" fillId="33" borderId="17" xfId="58" applyNumberFormat="1" applyFont="1" applyFill="1" applyBorder="1" applyAlignment="1">
      <alignment horizontal="right"/>
    </xf>
    <xf numFmtId="0" fontId="13" fillId="0" borderId="21" xfId="0" applyFont="1" applyBorder="1" applyAlignment="1">
      <alignment wrapText="1"/>
    </xf>
    <xf numFmtId="0" fontId="13" fillId="0" borderId="13" xfId="0" applyFont="1" applyFill="1" applyBorder="1" applyAlignment="1">
      <alignment horizontal="center"/>
    </xf>
    <xf numFmtId="49" fontId="13" fillId="0" borderId="34" xfId="0" applyNumberFormat="1" applyFont="1" applyFill="1" applyBorder="1" applyAlignment="1">
      <alignment horizontal="center"/>
    </xf>
    <xf numFmtId="176" fontId="13" fillId="0" borderId="34" xfId="0" applyNumberFormat="1" applyFont="1" applyBorder="1" applyAlignment="1">
      <alignment/>
    </xf>
    <xf numFmtId="176" fontId="13" fillId="0" borderId="13" xfId="0" applyNumberFormat="1" applyFont="1" applyBorder="1" applyAlignment="1">
      <alignment/>
    </xf>
    <xf numFmtId="0" fontId="12" fillId="0" borderId="21" xfId="0" applyFont="1" applyBorder="1" applyAlignment="1">
      <alignment horizontal="left"/>
    </xf>
    <xf numFmtId="1" fontId="11" fillId="33" borderId="13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3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21"/>
  <sheetViews>
    <sheetView tabSelected="1" zoomScalePageLayoutView="0" workbookViewId="0" topLeftCell="A1">
      <selection activeCell="Q4" sqref="Q4:Q6"/>
    </sheetView>
  </sheetViews>
  <sheetFormatPr defaultColWidth="9.00390625" defaultRowHeight="12.75"/>
  <cols>
    <col min="1" max="1" width="62.125" style="0" customWidth="1"/>
    <col min="2" max="2" width="5.75390625" style="0" customWidth="1"/>
    <col min="3" max="3" width="4.375" style="0" customWidth="1"/>
    <col min="4" max="4" width="4.75390625" style="0" customWidth="1"/>
    <col min="5" max="5" width="13.375" style="0" customWidth="1"/>
    <col min="6" max="6" width="5.00390625" style="0" customWidth="1"/>
    <col min="7" max="7" width="10.375" style="0" customWidth="1"/>
    <col min="8" max="8" width="16.875" style="0" bestFit="1" customWidth="1"/>
    <col min="9" max="9" width="19.00390625" style="0" customWidth="1"/>
    <col min="10" max="10" width="16.00390625" style="0" customWidth="1"/>
    <col min="11" max="11" width="12.625" style="0" customWidth="1"/>
    <col min="12" max="12" width="10.75390625" style="0" customWidth="1"/>
  </cols>
  <sheetData>
    <row r="1" spans="1:10" ht="15">
      <c r="A1" s="1"/>
      <c r="B1" s="1"/>
      <c r="C1" s="1"/>
      <c r="D1" s="1"/>
      <c r="E1" s="11" t="s">
        <v>113</v>
      </c>
      <c r="F1" s="11"/>
      <c r="G1" s="12"/>
      <c r="H1" s="12"/>
      <c r="I1" s="12"/>
      <c r="J1" s="12"/>
    </row>
    <row r="2" spans="1:10" ht="15">
      <c r="A2" s="1"/>
      <c r="B2" s="1"/>
      <c r="C2" s="1"/>
      <c r="D2" s="1"/>
      <c r="E2" s="11" t="s">
        <v>114</v>
      </c>
      <c r="F2" s="11"/>
      <c r="G2" s="12"/>
      <c r="H2" s="12"/>
      <c r="I2" s="12"/>
      <c r="J2" s="12"/>
    </row>
    <row r="3" spans="1:10" ht="15">
      <c r="A3" s="1"/>
      <c r="B3" s="1"/>
      <c r="C3" s="1"/>
      <c r="D3" s="1"/>
      <c r="E3" s="1"/>
      <c r="F3" s="1"/>
      <c r="G3" s="12" t="s">
        <v>147</v>
      </c>
      <c r="H3" s="12"/>
      <c r="I3" s="12"/>
      <c r="J3" s="12"/>
    </row>
    <row r="4" spans="1:10" ht="15">
      <c r="A4" s="1"/>
      <c r="B4" s="1"/>
      <c r="C4" s="1"/>
      <c r="D4" s="1"/>
      <c r="E4" s="1" t="s">
        <v>112</v>
      </c>
      <c r="F4" s="1"/>
      <c r="G4" s="12" t="s">
        <v>148</v>
      </c>
      <c r="H4" s="12"/>
      <c r="I4" s="12"/>
      <c r="J4" s="12"/>
    </row>
    <row r="5" spans="1:10" ht="12.75" customHeight="1">
      <c r="A5" s="225" t="s">
        <v>47</v>
      </c>
      <c r="B5" s="225"/>
      <c r="C5" s="225"/>
      <c r="D5" s="225"/>
      <c r="E5" s="1"/>
      <c r="F5" s="1"/>
      <c r="G5" s="1"/>
      <c r="H5" s="3"/>
      <c r="I5" s="3"/>
      <c r="J5" s="3"/>
    </row>
    <row r="6" spans="1:12" ht="13.5" thickBot="1">
      <c r="A6" s="226" t="s">
        <v>146</v>
      </c>
      <c r="B6" s="226"/>
      <c r="C6" s="226"/>
      <c r="D6" s="13"/>
      <c r="E6" s="2"/>
      <c r="F6" s="1"/>
      <c r="G6" s="1"/>
      <c r="H6" s="3"/>
      <c r="I6" s="3"/>
      <c r="J6" s="3"/>
      <c r="L6" s="4"/>
    </row>
    <row r="7" spans="1:10" ht="15">
      <c r="A7" s="227" t="s">
        <v>9</v>
      </c>
      <c r="B7" s="15" t="s">
        <v>10</v>
      </c>
      <c r="C7" s="16"/>
      <c r="D7" s="16"/>
      <c r="E7" s="16"/>
      <c r="F7" s="16"/>
      <c r="G7" s="17"/>
      <c r="H7" s="18" t="s">
        <v>65</v>
      </c>
      <c r="I7" s="18" t="s">
        <v>128</v>
      </c>
      <c r="J7" s="18" t="s">
        <v>129</v>
      </c>
    </row>
    <row r="8" spans="1:10" ht="15.75" thickBot="1">
      <c r="A8" s="228"/>
      <c r="B8" s="19" t="s">
        <v>11</v>
      </c>
      <c r="C8" s="19" t="s">
        <v>12</v>
      </c>
      <c r="D8" s="19" t="s">
        <v>13</v>
      </c>
      <c r="E8" s="20" t="s">
        <v>14</v>
      </c>
      <c r="F8" s="19" t="s">
        <v>15</v>
      </c>
      <c r="G8" s="21" t="s">
        <v>16</v>
      </c>
      <c r="H8" s="22">
        <v>2019</v>
      </c>
      <c r="I8" s="22">
        <v>2019</v>
      </c>
      <c r="J8" s="22" t="s">
        <v>130</v>
      </c>
    </row>
    <row r="9" spans="1:12" ht="16.5" thickBot="1">
      <c r="A9" s="23" t="s">
        <v>56</v>
      </c>
      <c r="B9" s="24" t="s">
        <v>17</v>
      </c>
      <c r="C9" s="24" t="s">
        <v>18</v>
      </c>
      <c r="D9" s="24" t="s">
        <v>18</v>
      </c>
      <c r="E9" s="24" t="s">
        <v>19</v>
      </c>
      <c r="F9" s="24" t="s">
        <v>20</v>
      </c>
      <c r="G9" s="25" t="s">
        <v>20</v>
      </c>
      <c r="H9" s="26">
        <f>H10+H38+H41+H54+H56+H58+H89+H95+H97+H102+H113+H115+H117</f>
        <v>15253.5</v>
      </c>
      <c r="I9" s="26">
        <f>I10+I38+I41+I54+I56+I58+I89+I95+I97+I102+I113+I115+I117</f>
        <v>7133.3</v>
      </c>
      <c r="J9" s="26">
        <f>I9/H9*100</f>
        <v>46.7650047530075</v>
      </c>
      <c r="K9" s="4"/>
      <c r="L9" s="10"/>
    </row>
    <row r="10" spans="1:12" ht="16.5" thickBot="1">
      <c r="A10" s="23" t="s">
        <v>21</v>
      </c>
      <c r="B10" s="27" t="s">
        <v>17</v>
      </c>
      <c r="C10" s="28" t="s">
        <v>22</v>
      </c>
      <c r="D10" s="29" t="s">
        <v>18</v>
      </c>
      <c r="E10" s="28" t="s">
        <v>19</v>
      </c>
      <c r="F10" s="30" t="s">
        <v>20</v>
      </c>
      <c r="G10" s="31" t="s">
        <v>20</v>
      </c>
      <c r="H10" s="32">
        <f>H11+H14+H34</f>
        <v>6442</v>
      </c>
      <c r="I10" s="32">
        <f>I11+I14</f>
        <v>3194.7999999999997</v>
      </c>
      <c r="J10" s="26">
        <f aca="true" t="shared" si="0" ref="J10:J81">I10/H10*100</f>
        <v>49.59329400807203</v>
      </c>
      <c r="K10" s="3"/>
      <c r="L10" s="3"/>
    </row>
    <row r="11" spans="1:10" ht="16.5" thickBot="1">
      <c r="A11" s="33" t="s">
        <v>85</v>
      </c>
      <c r="B11" s="34" t="s">
        <v>17</v>
      </c>
      <c r="C11" s="35" t="s">
        <v>22</v>
      </c>
      <c r="D11" s="36" t="s">
        <v>40</v>
      </c>
      <c r="E11" s="35" t="s">
        <v>70</v>
      </c>
      <c r="F11" s="35" t="s">
        <v>20</v>
      </c>
      <c r="G11" s="37" t="s">
        <v>71</v>
      </c>
      <c r="H11" s="38">
        <f>H12+H13</f>
        <v>1053</v>
      </c>
      <c r="I11" s="38">
        <f>I12+I13</f>
        <v>462</v>
      </c>
      <c r="J11" s="26">
        <f t="shared" si="0"/>
        <v>43.87464387464387</v>
      </c>
    </row>
    <row r="12" spans="1:12" ht="16.5" thickBot="1">
      <c r="A12" s="39" t="s">
        <v>86</v>
      </c>
      <c r="B12" s="34" t="s">
        <v>17</v>
      </c>
      <c r="C12" s="35" t="s">
        <v>22</v>
      </c>
      <c r="D12" s="36" t="s">
        <v>40</v>
      </c>
      <c r="E12" s="35" t="s">
        <v>70</v>
      </c>
      <c r="F12" s="35" t="s">
        <v>20</v>
      </c>
      <c r="G12" s="37" t="s">
        <v>72</v>
      </c>
      <c r="H12" s="40">
        <v>809</v>
      </c>
      <c r="I12" s="40">
        <v>362</v>
      </c>
      <c r="J12" s="26">
        <f t="shared" si="0"/>
        <v>44.746600741656366</v>
      </c>
      <c r="K12" s="4"/>
      <c r="L12" s="4"/>
    </row>
    <row r="13" spans="1:10" ht="16.5" thickBot="1">
      <c r="A13" s="41" t="s">
        <v>87</v>
      </c>
      <c r="B13" s="34" t="s">
        <v>17</v>
      </c>
      <c r="C13" s="35" t="s">
        <v>22</v>
      </c>
      <c r="D13" s="36" t="s">
        <v>40</v>
      </c>
      <c r="E13" s="35" t="s">
        <v>70</v>
      </c>
      <c r="F13" s="35" t="s">
        <v>20</v>
      </c>
      <c r="G13" s="42" t="s">
        <v>83</v>
      </c>
      <c r="H13" s="43">
        <v>244</v>
      </c>
      <c r="I13" s="43">
        <v>100</v>
      </c>
      <c r="J13" s="26">
        <f t="shared" si="0"/>
        <v>40.98360655737705</v>
      </c>
    </row>
    <row r="14" spans="1:11" ht="16.5" thickBot="1">
      <c r="A14" s="44" t="s">
        <v>23</v>
      </c>
      <c r="B14" s="45" t="s">
        <v>17</v>
      </c>
      <c r="C14" s="46" t="s">
        <v>22</v>
      </c>
      <c r="D14" s="47" t="s">
        <v>24</v>
      </c>
      <c r="E14" s="46" t="s">
        <v>19</v>
      </c>
      <c r="F14" s="46" t="s">
        <v>20</v>
      </c>
      <c r="G14" s="48" t="s">
        <v>20</v>
      </c>
      <c r="H14" s="49">
        <f>H16+H17+H19+H21+H25+H26</f>
        <v>5369</v>
      </c>
      <c r="I14" s="49">
        <f>I15+I18+I20</f>
        <v>2732.7999999999997</v>
      </c>
      <c r="J14" s="26">
        <f t="shared" si="0"/>
        <v>50.899608865710555</v>
      </c>
      <c r="K14" s="10"/>
    </row>
    <row r="15" spans="1:10" ht="16.5" thickBot="1">
      <c r="A15" s="33" t="s">
        <v>85</v>
      </c>
      <c r="B15" s="50" t="s">
        <v>17</v>
      </c>
      <c r="C15" s="50" t="s">
        <v>22</v>
      </c>
      <c r="D15" s="50" t="s">
        <v>24</v>
      </c>
      <c r="E15" s="50" t="s">
        <v>73</v>
      </c>
      <c r="F15" s="51" t="s">
        <v>20</v>
      </c>
      <c r="G15" s="52">
        <v>120</v>
      </c>
      <c r="H15" s="53">
        <f>H16+H17</f>
        <v>3910</v>
      </c>
      <c r="I15" s="53">
        <f>I16+I17</f>
        <v>1799.3</v>
      </c>
      <c r="J15" s="26">
        <f t="shared" si="0"/>
        <v>46.01790281329923</v>
      </c>
    </row>
    <row r="16" spans="1:11" ht="16.5" thickBot="1">
      <c r="A16" s="39" t="s">
        <v>86</v>
      </c>
      <c r="B16" s="50" t="s">
        <v>17</v>
      </c>
      <c r="C16" s="50" t="s">
        <v>22</v>
      </c>
      <c r="D16" s="50" t="s">
        <v>24</v>
      </c>
      <c r="E16" s="50" t="s">
        <v>73</v>
      </c>
      <c r="F16" s="51" t="s">
        <v>20</v>
      </c>
      <c r="G16" s="54">
        <v>121</v>
      </c>
      <c r="H16" s="39">
        <v>3003</v>
      </c>
      <c r="I16" s="39">
        <v>1436.8</v>
      </c>
      <c r="J16" s="26">
        <f t="shared" si="0"/>
        <v>47.845487845487845</v>
      </c>
      <c r="K16" s="6"/>
    </row>
    <row r="17" spans="1:10" ht="16.5" thickBot="1">
      <c r="A17" s="41" t="s">
        <v>87</v>
      </c>
      <c r="B17" s="50" t="s">
        <v>17</v>
      </c>
      <c r="C17" s="50" t="s">
        <v>22</v>
      </c>
      <c r="D17" s="50" t="s">
        <v>24</v>
      </c>
      <c r="E17" s="50" t="s">
        <v>73</v>
      </c>
      <c r="F17" s="51" t="s">
        <v>20</v>
      </c>
      <c r="G17" s="54">
        <v>129</v>
      </c>
      <c r="H17" s="39">
        <v>907</v>
      </c>
      <c r="I17" s="39">
        <v>362.5</v>
      </c>
      <c r="J17" s="26">
        <f t="shared" si="0"/>
        <v>39.966923925027565</v>
      </c>
    </row>
    <row r="18" spans="1:10" ht="16.5" thickBot="1">
      <c r="A18" s="39" t="s">
        <v>88</v>
      </c>
      <c r="B18" s="50" t="s">
        <v>17</v>
      </c>
      <c r="C18" s="50" t="s">
        <v>22</v>
      </c>
      <c r="D18" s="50" t="s">
        <v>24</v>
      </c>
      <c r="E18" s="50" t="s">
        <v>73</v>
      </c>
      <c r="F18" s="51" t="s">
        <v>20</v>
      </c>
      <c r="G18" s="54">
        <v>200</v>
      </c>
      <c r="H18" s="55">
        <f>H19</f>
        <v>1114</v>
      </c>
      <c r="I18" s="55">
        <f>I19</f>
        <v>694.4</v>
      </c>
      <c r="J18" s="26">
        <f t="shared" si="0"/>
        <v>62.333931777378815</v>
      </c>
    </row>
    <row r="19" spans="1:10" ht="16.5" thickBot="1">
      <c r="A19" s="39" t="s">
        <v>89</v>
      </c>
      <c r="B19" s="50" t="s">
        <v>17</v>
      </c>
      <c r="C19" s="50" t="s">
        <v>22</v>
      </c>
      <c r="D19" s="50" t="s">
        <v>24</v>
      </c>
      <c r="E19" s="50" t="s">
        <v>73</v>
      </c>
      <c r="F19" s="51" t="s">
        <v>20</v>
      </c>
      <c r="G19" s="54">
        <v>244</v>
      </c>
      <c r="H19" s="39">
        <v>1114</v>
      </c>
      <c r="I19" s="39">
        <v>694.4</v>
      </c>
      <c r="J19" s="26">
        <f t="shared" si="0"/>
        <v>62.333931777378815</v>
      </c>
    </row>
    <row r="20" spans="1:10" ht="16.5" thickBot="1">
      <c r="A20" s="39" t="s">
        <v>90</v>
      </c>
      <c r="B20" s="50" t="s">
        <v>17</v>
      </c>
      <c r="C20" s="50" t="s">
        <v>22</v>
      </c>
      <c r="D20" s="50" t="s">
        <v>24</v>
      </c>
      <c r="E20" s="50" t="s">
        <v>73</v>
      </c>
      <c r="F20" s="51" t="s">
        <v>20</v>
      </c>
      <c r="G20" s="54">
        <v>850</v>
      </c>
      <c r="H20" s="55">
        <f>H21+H25+H26</f>
        <v>345</v>
      </c>
      <c r="I20" s="55">
        <f>I21+I25+I26</f>
        <v>239.1</v>
      </c>
      <c r="J20" s="26">
        <f t="shared" si="0"/>
        <v>69.30434782608695</v>
      </c>
    </row>
    <row r="21" spans="1:10" ht="16.5" thickBot="1">
      <c r="A21" s="39" t="s">
        <v>91</v>
      </c>
      <c r="B21" s="50" t="s">
        <v>17</v>
      </c>
      <c r="C21" s="50" t="s">
        <v>22</v>
      </c>
      <c r="D21" s="50" t="s">
        <v>24</v>
      </c>
      <c r="E21" s="50" t="s">
        <v>73</v>
      </c>
      <c r="F21" s="51" t="s">
        <v>20</v>
      </c>
      <c r="G21" s="54">
        <v>851</v>
      </c>
      <c r="H21" s="39">
        <v>300</v>
      </c>
      <c r="I21" s="39">
        <v>237.9</v>
      </c>
      <c r="J21" s="26">
        <f t="shared" si="0"/>
        <v>79.3</v>
      </c>
    </row>
    <row r="22" spans="1:10" ht="16.5" hidden="1" thickBot="1">
      <c r="A22" s="39" t="s">
        <v>59</v>
      </c>
      <c r="B22" s="50" t="s">
        <v>17</v>
      </c>
      <c r="C22" s="50" t="s">
        <v>22</v>
      </c>
      <c r="D22" s="50" t="s">
        <v>24</v>
      </c>
      <c r="E22" s="50" t="s">
        <v>73</v>
      </c>
      <c r="F22" s="51" t="s">
        <v>20</v>
      </c>
      <c r="G22" s="54">
        <v>225</v>
      </c>
      <c r="H22" s="39"/>
      <c r="I22" s="39"/>
      <c r="J22" s="26" t="e">
        <f t="shared" si="0"/>
        <v>#DIV/0!</v>
      </c>
    </row>
    <row r="23" spans="1:10" ht="16.5" hidden="1" thickBot="1">
      <c r="A23" s="39" t="s">
        <v>59</v>
      </c>
      <c r="B23" s="50" t="s">
        <v>17</v>
      </c>
      <c r="C23" s="50" t="s">
        <v>22</v>
      </c>
      <c r="D23" s="50" t="s">
        <v>24</v>
      </c>
      <c r="E23" s="50" t="s">
        <v>73</v>
      </c>
      <c r="F23" s="51" t="s">
        <v>20</v>
      </c>
      <c r="G23" s="54">
        <v>2250200</v>
      </c>
      <c r="H23" s="39"/>
      <c r="I23" s="39"/>
      <c r="J23" s="26" t="e">
        <f t="shared" si="0"/>
        <v>#DIV/0!</v>
      </c>
    </row>
    <row r="24" spans="1:10" ht="16.5" hidden="1" thickBot="1">
      <c r="A24" s="39" t="s">
        <v>59</v>
      </c>
      <c r="B24" s="50" t="s">
        <v>17</v>
      </c>
      <c r="C24" s="50" t="s">
        <v>22</v>
      </c>
      <c r="D24" s="50" t="s">
        <v>24</v>
      </c>
      <c r="E24" s="50" t="s">
        <v>73</v>
      </c>
      <c r="F24" s="51" t="s">
        <v>20</v>
      </c>
      <c r="G24" s="54">
        <v>2250300</v>
      </c>
      <c r="H24" s="39"/>
      <c r="I24" s="39"/>
      <c r="J24" s="26" t="e">
        <f t="shared" si="0"/>
        <v>#DIV/0!</v>
      </c>
    </row>
    <row r="25" spans="1:10" ht="16.5" thickBot="1">
      <c r="A25" s="39" t="s">
        <v>92</v>
      </c>
      <c r="B25" s="50" t="s">
        <v>17</v>
      </c>
      <c r="C25" s="50" t="s">
        <v>22</v>
      </c>
      <c r="D25" s="50" t="s">
        <v>24</v>
      </c>
      <c r="E25" s="50" t="s">
        <v>73</v>
      </c>
      <c r="F25" s="51" t="s">
        <v>20</v>
      </c>
      <c r="G25" s="54">
        <v>852</v>
      </c>
      <c r="H25" s="39">
        <v>10</v>
      </c>
      <c r="I25" s="39">
        <v>1</v>
      </c>
      <c r="J25" s="26">
        <f t="shared" si="0"/>
        <v>10</v>
      </c>
    </row>
    <row r="26" spans="1:10" ht="16.5" thickBot="1">
      <c r="A26" s="56" t="s">
        <v>93</v>
      </c>
      <c r="B26" s="50" t="s">
        <v>17</v>
      </c>
      <c r="C26" s="50" t="s">
        <v>22</v>
      </c>
      <c r="D26" s="50" t="s">
        <v>24</v>
      </c>
      <c r="E26" s="50" t="s">
        <v>73</v>
      </c>
      <c r="F26" s="51" t="s">
        <v>20</v>
      </c>
      <c r="G26" s="57" t="s">
        <v>84</v>
      </c>
      <c r="H26" s="55">
        <v>35</v>
      </c>
      <c r="I26" s="55">
        <v>0.2</v>
      </c>
      <c r="J26" s="26">
        <f t="shared" si="0"/>
        <v>0.5714285714285714</v>
      </c>
    </row>
    <row r="27" spans="1:10" ht="16.5" hidden="1" thickBot="1">
      <c r="A27" s="58"/>
      <c r="B27" s="59" t="s">
        <v>17</v>
      </c>
      <c r="C27" s="59" t="s">
        <v>22</v>
      </c>
      <c r="D27" s="59" t="s">
        <v>6</v>
      </c>
      <c r="E27" s="59" t="s">
        <v>19</v>
      </c>
      <c r="F27" s="28" t="s">
        <v>20</v>
      </c>
      <c r="G27" s="59" t="s">
        <v>20</v>
      </c>
      <c r="H27" s="39"/>
      <c r="I27" s="39"/>
      <c r="J27" s="26" t="e">
        <f t="shared" si="0"/>
        <v>#DIV/0!</v>
      </c>
    </row>
    <row r="28" spans="1:10" ht="16.5" hidden="1" thickBot="1">
      <c r="A28" s="60" t="s">
        <v>7</v>
      </c>
      <c r="B28" s="50" t="s">
        <v>17</v>
      </c>
      <c r="C28" s="50" t="s">
        <v>22</v>
      </c>
      <c r="D28" s="50" t="s">
        <v>6</v>
      </c>
      <c r="E28" s="50" t="s">
        <v>8</v>
      </c>
      <c r="F28" s="51" t="s">
        <v>20</v>
      </c>
      <c r="G28" s="50" t="s">
        <v>20</v>
      </c>
      <c r="H28" s="39"/>
      <c r="I28" s="39"/>
      <c r="J28" s="26" t="e">
        <f t="shared" si="0"/>
        <v>#DIV/0!</v>
      </c>
    </row>
    <row r="29" spans="1:10" ht="16.5" hidden="1" thickBot="1">
      <c r="A29" s="61" t="s">
        <v>3</v>
      </c>
      <c r="B29" s="19" t="s">
        <v>17</v>
      </c>
      <c r="C29" s="19" t="s">
        <v>22</v>
      </c>
      <c r="D29" s="19" t="s">
        <v>6</v>
      </c>
      <c r="E29" s="19" t="s">
        <v>8</v>
      </c>
      <c r="F29" s="62" t="s">
        <v>1</v>
      </c>
      <c r="G29" s="19" t="s">
        <v>37</v>
      </c>
      <c r="H29" s="41"/>
      <c r="I29" s="41"/>
      <c r="J29" s="26" t="e">
        <f t="shared" si="0"/>
        <v>#DIV/0!</v>
      </c>
    </row>
    <row r="30" spans="1:10" ht="16.5" hidden="1" thickBot="1">
      <c r="A30" s="191" t="s">
        <v>137</v>
      </c>
      <c r="B30" s="192" t="s">
        <v>136</v>
      </c>
      <c r="C30" s="177" t="s">
        <v>22</v>
      </c>
      <c r="D30" s="171" t="s">
        <v>111</v>
      </c>
      <c r="E30" s="177" t="s">
        <v>73</v>
      </c>
      <c r="F30" s="193" t="s">
        <v>60</v>
      </c>
      <c r="G30" s="171" t="s">
        <v>20</v>
      </c>
      <c r="H30" s="176">
        <f>H31</f>
        <v>1</v>
      </c>
      <c r="I30" s="176">
        <f>I31</f>
        <v>1</v>
      </c>
      <c r="J30" s="26">
        <f t="shared" si="0"/>
        <v>100</v>
      </c>
    </row>
    <row r="31" spans="1:10" ht="16.5" hidden="1" thickBot="1">
      <c r="A31" s="190" t="s">
        <v>90</v>
      </c>
      <c r="B31" s="192" t="s">
        <v>136</v>
      </c>
      <c r="C31" s="177" t="s">
        <v>22</v>
      </c>
      <c r="D31" s="171" t="s">
        <v>111</v>
      </c>
      <c r="E31" s="177" t="s">
        <v>73</v>
      </c>
      <c r="F31" s="193" t="s">
        <v>60</v>
      </c>
      <c r="G31" s="171" t="s">
        <v>84</v>
      </c>
      <c r="H31" s="145">
        <v>1</v>
      </c>
      <c r="I31" s="174">
        <v>1</v>
      </c>
      <c r="J31" s="26">
        <f t="shared" si="0"/>
        <v>100</v>
      </c>
    </row>
    <row r="32" spans="1:10" ht="16.5" hidden="1" thickBot="1">
      <c r="A32" s="191" t="s">
        <v>138</v>
      </c>
      <c r="B32" s="177" t="s">
        <v>17</v>
      </c>
      <c r="C32" s="171" t="s">
        <v>22</v>
      </c>
      <c r="D32" s="177" t="s">
        <v>6</v>
      </c>
      <c r="E32" s="171" t="s">
        <v>73</v>
      </c>
      <c r="F32" s="193" t="s">
        <v>140</v>
      </c>
      <c r="G32" s="171" t="s">
        <v>20</v>
      </c>
      <c r="H32" s="145">
        <f>H33</f>
        <v>110</v>
      </c>
      <c r="I32" s="145">
        <f>I33</f>
        <v>110</v>
      </c>
      <c r="J32" s="26">
        <f t="shared" si="0"/>
        <v>100</v>
      </c>
    </row>
    <row r="33" spans="1:10" ht="16.5" hidden="1" thickBot="1">
      <c r="A33" s="194" t="s">
        <v>139</v>
      </c>
      <c r="B33" s="177" t="s">
        <v>17</v>
      </c>
      <c r="C33" s="171" t="s">
        <v>22</v>
      </c>
      <c r="D33" s="177" t="s">
        <v>6</v>
      </c>
      <c r="E33" s="171" t="s">
        <v>73</v>
      </c>
      <c r="F33" s="193" t="s">
        <v>140</v>
      </c>
      <c r="G33" s="171" t="s">
        <v>140</v>
      </c>
      <c r="H33" s="147">
        <v>110</v>
      </c>
      <c r="I33" s="147">
        <v>110</v>
      </c>
      <c r="J33" s="26">
        <f t="shared" si="0"/>
        <v>100</v>
      </c>
    </row>
    <row r="34" spans="1:10" ht="16.5" thickBot="1">
      <c r="A34" s="223" t="s">
        <v>34</v>
      </c>
      <c r="B34" s="27" t="s">
        <v>17</v>
      </c>
      <c r="C34" s="63" t="s">
        <v>22</v>
      </c>
      <c r="D34" s="64" t="s">
        <v>75</v>
      </c>
      <c r="E34" s="63" t="s">
        <v>35</v>
      </c>
      <c r="F34" s="63" t="s">
        <v>36</v>
      </c>
      <c r="G34" s="65" t="s">
        <v>20</v>
      </c>
      <c r="H34" s="224">
        <f aca="true" t="shared" si="1" ref="H34:I36">H35</f>
        <v>20</v>
      </c>
      <c r="I34" s="224">
        <f t="shared" si="1"/>
        <v>0</v>
      </c>
      <c r="J34" s="26">
        <f t="shared" si="0"/>
        <v>0</v>
      </c>
    </row>
    <row r="35" spans="1:10" ht="16.5" thickBot="1">
      <c r="A35" s="66" t="s">
        <v>2</v>
      </c>
      <c r="B35" s="67" t="s">
        <v>17</v>
      </c>
      <c r="C35" s="68" t="s">
        <v>22</v>
      </c>
      <c r="D35" s="69" t="s">
        <v>75</v>
      </c>
      <c r="E35" s="68" t="s">
        <v>76</v>
      </c>
      <c r="F35" s="70" t="s">
        <v>74</v>
      </c>
      <c r="G35" s="71" t="s">
        <v>20</v>
      </c>
      <c r="H35" s="72">
        <f t="shared" si="1"/>
        <v>20</v>
      </c>
      <c r="I35" s="72">
        <f t="shared" si="1"/>
        <v>0</v>
      </c>
      <c r="J35" s="26">
        <f t="shared" si="0"/>
        <v>0</v>
      </c>
    </row>
    <row r="36" spans="1:10" ht="16.5" thickBot="1">
      <c r="A36" s="39" t="s">
        <v>88</v>
      </c>
      <c r="B36" s="67" t="s">
        <v>17</v>
      </c>
      <c r="C36" s="68" t="s">
        <v>22</v>
      </c>
      <c r="D36" s="69" t="s">
        <v>75</v>
      </c>
      <c r="E36" s="68" t="s">
        <v>76</v>
      </c>
      <c r="F36" s="70" t="s">
        <v>74</v>
      </c>
      <c r="G36" s="21" t="s">
        <v>94</v>
      </c>
      <c r="H36" s="73">
        <f t="shared" si="1"/>
        <v>20</v>
      </c>
      <c r="I36" s="73">
        <f t="shared" si="1"/>
        <v>0</v>
      </c>
      <c r="J36" s="26">
        <f t="shared" si="0"/>
        <v>0</v>
      </c>
    </row>
    <row r="37" spans="1:10" ht="16.5" thickBot="1">
      <c r="A37" s="41" t="s">
        <v>89</v>
      </c>
      <c r="B37" s="74" t="s">
        <v>17</v>
      </c>
      <c r="C37" s="75" t="s">
        <v>22</v>
      </c>
      <c r="D37" s="76" t="s">
        <v>75</v>
      </c>
      <c r="E37" s="75" t="s">
        <v>76</v>
      </c>
      <c r="F37" s="77" t="s">
        <v>74</v>
      </c>
      <c r="G37" s="21" t="s">
        <v>74</v>
      </c>
      <c r="H37" s="41">
        <v>20</v>
      </c>
      <c r="I37" s="41"/>
      <c r="J37" s="26">
        <f t="shared" si="0"/>
        <v>0</v>
      </c>
    </row>
    <row r="38" spans="1:10" ht="16.5" thickBot="1">
      <c r="A38" s="78" t="s">
        <v>98</v>
      </c>
      <c r="B38" s="79" t="s">
        <v>17</v>
      </c>
      <c r="C38" s="63" t="s">
        <v>22</v>
      </c>
      <c r="D38" s="64" t="s">
        <v>95</v>
      </c>
      <c r="E38" s="63" t="s">
        <v>35</v>
      </c>
      <c r="F38" s="63" t="s">
        <v>36</v>
      </c>
      <c r="G38" s="65" t="s">
        <v>20</v>
      </c>
      <c r="H38" s="80">
        <f>H39</f>
        <v>0.7</v>
      </c>
      <c r="I38" s="80">
        <f>I39</f>
        <v>0</v>
      </c>
      <c r="J38" s="26">
        <f t="shared" si="0"/>
        <v>0</v>
      </c>
    </row>
    <row r="39" spans="1:10" ht="16.5" thickBot="1">
      <c r="A39" s="39" t="s">
        <v>88</v>
      </c>
      <c r="B39" s="81" t="s">
        <v>17</v>
      </c>
      <c r="C39" s="82" t="s">
        <v>22</v>
      </c>
      <c r="D39" s="83" t="s">
        <v>95</v>
      </c>
      <c r="E39" s="82" t="s">
        <v>96</v>
      </c>
      <c r="F39" s="70" t="s">
        <v>97</v>
      </c>
      <c r="G39" s="84" t="s">
        <v>74</v>
      </c>
      <c r="H39" s="33">
        <f>H40</f>
        <v>0.7</v>
      </c>
      <c r="I39" s="33">
        <f>I40</f>
        <v>0</v>
      </c>
      <c r="J39" s="26">
        <f t="shared" si="0"/>
        <v>0</v>
      </c>
    </row>
    <row r="40" spans="1:10" ht="16.5" thickBot="1">
      <c r="A40" s="39" t="s">
        <v>89</v>
      </c>
      <c r="B40" s="67" t="s">
        <v>17</v>
      </c>
      <c r="C40" s="68" t="s">
        <v>22</v>
      </c>
      <c r="D40" s="69" t="s">
        <v>95</v>
      </c>
      <c r="E40" s="68" t="s">
        <v>96</v>
      </c>
      <c r="F40" s="70" t="s">
        <v>97</v>
      </c>
      <c r="G40" s="21" t="s">
        <v>74</v>
      </c>
      <c r="H40" s="41">
        <v>0.7</v>
      </c>
      <c r="I40" s="41"/>
      <c r="J40" s="26">
        <f t="shared" si="0"/>
        <v>0</v>
      </c>
    </row>
    <row r="41" spans="1:10" ht="16.5" thickBot="1">
      <c r="A41" s="85" t="s">
        <v>48</v>
      </c>
      <c r="B41" s="86" t="s">
        <v>17</v>
      </c>
      <c r="C41" s="86" t="s">
        <v>40</v>
      </c>
      <c r="D41" s="86" t="s">
        <v>57</v>
      </c>
      <c r="E41" s="86" t="s">
        <v>35</v>
      </c>
      <c r="F41" s="86" t="s">
        <v>36</v>
      </c>
      <c r="G41" s="87" t="s">
        <v>20</v>
      </c>
      <c r="H41" s="88">
        <f aca="true" t="shared" si="2" ref="H41:I43">H42</f>
        <v>115</v>
      </c>
      <c r="I41" s="88">
        <f t="shared" si="2"/>
        <v>57</v>
      </c>
      <c r="J41" s="26">
        <f t="shared" si="0"/>
        <v>49.56521739130435</v>
      </c>
    </row>
    <row r="42" spans="1:10" ht="16.5" thickBot="1">
      <c r="A42" s="89" t="s">
        <v>66</v>
      </c>
      <c r="B42" s="90" t="s">
        <v>17</v>
      </c>
      <c r="C42" s="90" t="s">
        <v>40</v>
      </c>
      <c r="D42" s="90" t="s">
        <v>57</v>
      </c>
      <c r="E42" s="91" t="s">
        <v>35</v>
      </c>
      <c r="F42" s="91" t="s">
        <v>36</v>
      </c>
      <c r="G42" s="92" t="s">
        <v>20</v>
      </c>
      <c r="H42" s="53">
        <f t="shared" si="2"/>
        <v>115</v>
      </c>
      <c r="I42" s="53">
        <f t="shared" si="2"/>
        <v>57</v>
      </c>
      <c r="J42" s="26">
        <f t="shared" si="0"/>
        <v>49.56521739130435</v>
      </c>
    </row>
    <row r="43" spans="1:10" ht="16.5" thickBot="1">
      <c r="A43" s="89" t="s">
        <v>81</v>
      </c>
      <c r="B43" s="90" t="s">
        <v>17</v>
      </c>
      <c r="C43" s="90" t="s">
        <v>40</v>
      </c>
      <c r="D43" s="90" t="s">
        <v>57</v>
      </c>
      <c r="E43" s="91" t="s">
        <v>4</v>
      </c>
      <c r="F43" s="91" t="s">
        <v>36</v>
      </c>
      <c r="G43" s="92" t="s">
        <v>20</v>
      </c>
      <c r="H43" s="55">
        <f t="shared" si="2"/>
        <v>115</v>
      </c>
      <c r="I43" s="55">
        <f t="shared" si="2"/>
        <v>57</v>
      </c>
      <c r="J43" s="26">
        <f t="shared" si="0"/>
        <v>49.56521739130435</v>
      </c>
    </row>
    <row r="44" spans="1:10" ht="16.5" thickBot="1">
      <c r="A44" s="89" t="s">
        <v>3</v>
      </c>
      <c r="B44" s="90" t="s">
        <v>17</v>
      </c>
      <c r="C44" s="90" t="s">
        <v>40</v>
      </c>
      <c r="D44" s="90" t="s">
        <v>57</v>
      </c>
      <c r="E44" s="90" t="s">
        <v>117</v>
      </c>
      <c r="F44" s="90" t="s">
        <v>118</v>
      </c>
      <c r="G44" s="92" t="s">
        <v>94</v>
      </c>
      <c r="H44" s="55">
        <f>H45+H48</f>
        <v>115</v>
      </c>
      <c r="I44" s="55">
        <f>I45+I48</f>
        <v>57</v>
      </c>
      <c r="J44" s="26">
        <f t="shared" si="0"/>
        <v>49.56521739130435</v>
      </c>
    </row>
    <row r="45" spans="1:10" ht="16.5" thickBot="1">
      <c r="A45" s="33" t="s">
        <v>85</v>
      </c>
      <c r="B45" s="90" t="s">
        <v>17</v>
      </c>
      <c r="C45" s="90" t="s">
        <v>40</v>
      </c>
      <c r="D45" s="90" t="s">
        <v>57</v>
      </c>
      <c r="E45" s="90" t="s">
        <v>117</v>
      </c>
      <c r="F45" s="90" t="s">
        <v>118</v>
      </c>
      <c r="G45" s="92" t="s">
        <v>71</v>
      </c>
      <c r="H45" s="55">
        <f>H46+H47</f>
        <v>112</v>
      </c>
      <c r="I45" s="55">
        <f>I46+I47</f>
        <v>57</v>
      </c>
      <c r="J45" s="26">
        <f t="shared" si="0"/>
        <v>50.89285714285714</v>
      </c>
    </row>
    <row r="46" spans="1:10" ht="16.5" thickBot="1">
      <c r="A46" s="89" t="s">
        <v>26</v>
      </c>
      <c r="B46" s="90" t="s">
        <v>17</v>
      </c>
      <c r="C46" s="90" t="s">
        <v>40</v>
      </c>
      <c r="D46" s="90" t="s">
        <v>57</v>
      </c>
      <c r="E46" s="90" t="s">
        <v>117</v>
      </c>
      <c r="F46" s="90" t="s">
        <v>118</v>
      </c>
      <c r="G46" s="92" t="s">
        <v>72</v>
      </c>
      <c r="H46" s="93">
        <v>86</v>
      </c>
      <c r="I46" s="93">
        <v>44</v>
      </c>
      <c r="J46" s="26">
        <f t="shared" si="0"/>
        <v>51.162790697674424</v>
      </c>
    </row>
    <row r="47" spans="1:10" ht="16.5" thickBot="1">
      <c r="A47" s="94" t="s">
        <v>27</v>
      </c>
      <c r="B47" s="90" t="s">
        <v>17</v>
      </c>
      <c r="C47" s="90" t="s">
        <v>40</v>
      </c>
      <c r="D47" s="90" t="s">
        <v>57</v>
      </c>
      <c r="E47" s="90" t="s">
        <v>117</v>
      </c>
      <c r="F47" s="90" t="s">
        <v>118</v>
      </c>
      <c r="G47" s="95" t="s">
        <v>83</v>
      </c>
      <c r="H47" s="93">
        <v>26</v>
      </c>
      <c r="I47" s="93">
        <v>13</v>
      </c>
      <c r="J47" s="26">
        <f t="shared" si="0"/>
        <v>50</v>
      </c>
    </row>
    <row r="48" spans="1:10" ht="16.5" thickBot="1">
      <c r="A48" s="93" t="s">
        <v>29</v>
      </c>
      <c r="B48" s="90" t="s">
        <v>17</v>
      </c>
      <c r="C48" s="90" t="s">
        <v>40</v>
      </c>
      <c r="D48" s="90" t="s">
        <v>57</v>
      </c>
      <c r="E48" s="90" t="s">
        <v>117</v>
      </c>
      <c r="F48" s="90" t="s">
        <v>118</v>
      </c>
      <c r="G48" s="96">
        <v>200</v>
      </c>
      <c r="H48" s="93">
        <f>H49</f>
        <v>3</v>
      </c>
      <c r="I48" s="93">
        <f>I49</f>
        <v>0</v>
      </c>
      <c r="J48" s="26">
        <f t="shared" si="0"/>
        <v>0</v>
      </c>
    </row>
    <row r="49" spans="1:10" ht="18" customHeight="1" thickBot="1">
      <c r="A49" s="97" t="s">
        <v>82</v>
      </c>
      <c r="B49" s="98" t="s">
        <v>17</v>
      </c>
      <c r="C49" s="98" t="s">
        <v>40</v>
      </c>
      <c r="D49" s="98" t="s">
        <v>57</v>
      </c>
      <c r="E49" s="90" t="s">
        <v>117</v>
      </c>
      <c r="F49" s="90" t="s">
        <v>118</v>
      </c>
      <c r="G49" s="99">
        <v>244</v>
      </c>
      <c r="H49" s="97">
        <v>3</v>
      </c>
      <c r="I49" s="97"/>
      <c r="J49" s="26">
        <f t="shared" si="0"/>
        <v>0</v>
      </c>
    </row>
    <row r="50" spans="1:10" ht="48" hidden="1" thickBot="1">
      <c r="A50" s="100" t="s">
        <v>104</v>
      </c>
      <c r="B50" s="101" t="s">
        <v>17</v>
      </c>
      <c r="C50" s="102" t="s">
        <v>57</v>
      </c>
      <c r="D50" s="101" t="s">
        <v>67</v>
      </c>
      <c r="E50" s="102" t="s">
        <v>19</v>
      </c>
      <c r="F50" s="103" t="s">
        <v>20</v>
      </c>
      <c r="G50" s="102" t="s">
        <v>20</v>
      </c>
      <c r="H50" s="104">
        <f>H51</f>
        <v>135</v>
      </c>
      <c r="I50" s="105">
        <f>I51</f>
        <v>0</v>
      </c>
      <c r="J50" s="26">
        <f t="shared" si="0"/>
        <v>0</v>
      </c>
    </row>
    <row r="51" spans="1:10" ht="45.75" hidden="1" thickBot="1">
      <c r="A51" s="106" t="s">
        <v>105</v>
      </c>
      <c r="B51" s="98" t="s">
        <v>17</v>
      </c>
      <c r="C51" s="98" t="s">
        <v>57</v>
      </c>
      <c r="D51" s="98" t="s">
        <v>67</v>
      </c>
      <c r="E51" s="98" t="s">
        <v>106</v>
      </c>
      <c r="F51" s="107" t="s">
        <v>74</v>
      </c>
      <c r="G51" s="108">
        <v>244</v>
      </c>
      <c r="H51" s="109">
        <v>135</v>
      </c>
      <c r="I51" s="105"/>
      <c r="J51" s="26">
        <f t="shared" si="0"/>
        <v>0</v>
      </c>
    </row>
    <row r="52" spans="1:10" ht="16.5" hidden="1" thickBot="1">
      <c r="A52" s="110" t="s">
        <v>107</v>
      </c>
      <c r="B52" s="102" t="s">
        <v>17</v>
      </c>
      <c r="C52" s="102" t="s">
        <v>57</v>
      </c>
      <c r="D52" s="101" t="s">
        <v>108</v>
      </c>
      <c r="E52" s="102" t="s">
        <v>19</v>
      </c>
      <c r="F52" s="103" t="s">
        <v>20</v>
      </c>
      <c r="G52" s="102" t="s">
        <v>20</v>
      </c>
      <c r="H52" s="105">
        <f>H53</f>
        <v>20</v>
      </c>
      <c r="I52" s="111">
        <f>I53</f>
        <v>0</v>
      </c>
      <c r="J52" s="26">
        <f t="shared" si="0"/>
        <v>0</v>
      </c>
    </row>
    <row r="53" spans="1:10" ht="45.75" hidden="1" thickBot="1">
      <c r="A53" s="106" t="s">
        <v>105</v>
      </c>
      <c r="B53" s="98" t="s">
        <v>17</v>
      </c>
      <c r="C53" s="98" t="s">
        <v>57</v>
      </c>
      <c r="D53" s="98" t="s">
        <v>108</v>
      </c>
      <c r="E53" s="98" t="s">
        <v>73</v>
      </c>
      <c r="F53" s="107" t="s">
        <v>74</v>
      </c>
      <c r="G53" s="112">
        <v>244</v>
      </c>
      <c r="H53" s="113">
        <v>20</v>
      </c>
      <c r="I53" s="114"/>
      <c r="J53" s="196">
        <f t="shared" si="0"/>
        <v>0</v>
      </c>
    </row>
    <row r="54" spans="1:10" ht="16.5" thickBot="1">
      <c r="A54" s="78" t="s">
        <v>88</v>
      </c>
      <c r="B54" s="86" t="s">
        <v>17</v>
      </c>
      <c r="C54" s="86" t="s">
        <v>57</v>
      </c>
      <c r="D54" s="86" t="s">
        <v>67</v>
      </c>
      <c r="E54" s="86" t="s">
        <v>73</v>
      </c>
      <c r="F54" s="86" t="s">
        <v>72</v>
      </c>
      <c r="G54" s="87" t="s">
        <v>20</v>
      </c>
      <c r="H54" s="207">
        <f>H55</f>
        <v>135</v>
      </c>
      <c r="I54" s="207"/>
      <c r="J54" s="206"/>
    </row>
    <row r="55" spans="1:10" ht="30.75" thickBot="1">
      <c r="A55" s="209" t="s">
        <v>141</v>
      </c>
      <c r="B55" s="98" t="s">
        <v>17</v>
      </c>
      <c r="C55" s="98" t="s">
        <v>57</v>
      </c>
      <c r="D55" s="98" t="s">
        <v>67</v>
      </c>
      <c r="E55" s="98" t="s">
        <v>73</v>
      </c>
      <c r="F55" s="98" t="s">
        <v>72</v>
      </c>
      <c r="G55" s="208">
        <v>244</v>
      </c>
      <c r="H55" s="114">
        <v>135</v>
      </c>
      <c r="I55" s="114"/>
      <c r="J55" s="210"/>
    </row>
    <row r="56" spans="1:10" ht="16.5" thickBot="1">
      <c r="A56" s="78" t="s">
        <v>88</v>
      </c>
      <c r="B56" s="86" t="s">
        <v>17</v>
      </c>
      <c r="C56" s="86" t="s">
        <v>57</v>
      </c>
      <c r="D56" s="86" t="s">
        <v>108</v>
      </c>
      <c r="E56" s="86" t="s">
        <v>73</v>
      </c>
      <c r="F56" s="86" t="s">
        <v>72</v>
      </c>
      <c r="G56" s="87" t="s">
        <v>20</v>
      </c>
      <c r="H56" s="207">
        <f>H57</f>
        <v>20</v>
      </c>
      <c r="I56" s="207"/>
      <c r="J56" s="206"/>
    </row>
    <row r="57" spans="1:10" ht="30.75" thickBot="1">
      <c r="A57" s="209" t="s">
        <v>141</v>
      </c>
      <c r="B57" s="86" t="s">
        <v>17</v>
      </c>
      <c r="C57" s="86" t="s">
        <v>57</v>
      </c>
      <c r="D57" s="86" t="s">
        <v>108</v>
      </c>
      <c r="E57" s="86" t="s">
        <v>73</v>
      </c>
      <c r="F57" s="86" t="s">
        <v>72</v>
      </c>
      <c r="G57" s="211">
        <v>244</v>
      </c>
      <c r="H57" s="204">
        <v>20</v>
      </c>
      <c r="I57" s="204"/>
      <c r="J57" s="205"/>
    </row>
    <row r="58" spans="1:10" ht="16.5" thickBot="1">
      <c r="A58" s="44" t="s">
        <v>63</v>
      </c>
      <c r="B58" s="197" t="s">
        <v>17</v>
      </c>
      <c r="C58" s="198" t="s">
        <v>24</v>
      </c>
      <c r="D58" s="197" t="s">
        <v>22</v>
      </c>
      <c r="E58" s="199" t="s">
        <v>35</v>
      </c>
      <c r="F58" s="200" t="s">
        <v>36</v>
      </c>
      <c r="G58" s="201" t="s">
        <v>20</v>
      </c>
      <c r="H58" s="202">
        <f>H59+H66</f>
        <v>2709</v>
      </c>
      <c r="I58" s="202">
        <f>I59+I66</f>
        <v>1544.1</v>
      </c>
      <c r="J58" s="203">
        <f t="shared" si="0"/>
        <v>56.99889258028793</v>
      </c>
    </row>
    <row r="59" spans="1:10" ht="16.5" thickBot="1">
      <c r="A59" s="115" t="s">
        <v>63</v>
      </c>
      <c r="B59" s="102" t="s">
        <v>17</v>
      </c>
      <c r="C59" s="101" t="s">
        <v>24</v>
      </c>
      <c r="D59" s="102" t="s">
        <v>22</v>
      </c>
      <c r="E59" s="86" t="s">
        <v>35</v>
      </c>
      <c r="F59" s="87" t="s">
        <v>36</v>
      </c>
      <c r="G59" s="116" t="s">
        <v>20</v>
      </c>
      <c r="H59" s="88">
        <f>H60</f>
        <v>34.599999999999994</v>
      </c>
      <c r="I59" s="88">
        <f>I60</f>
        <v>13</v>
      </c>
      <c r="J59" s="26">
        <f t="shared" si="0"/>
        <v>37.57225433526012</v>
      </c>
    </row>
    <row r="60" spans="1:10" ht="16.5" thickBot="1">
      <c r="A60" s="117" t="s">
        <v>64</v>
      </c>
      <c r="B60" s="98" t="s">
        <v>17</v>
      </c>
      <c r="C60" s="98" t="s">
        <v>24</v>
      </c>
      <c r="D60" s="98" t="s">
        <v>22</v>
      </c>
      <c r="E60" s="90" t="s">
        <v>119</v>
      </c>
      <c r="F60" s="118" t="s">
        <v>120</v>
      </c>
      <c r="G60" s="90" t="s">
        <v>20</v>
      </c>
      <c r="H60" s="119">
        <f>H61+H64</f>
        <v>34.599999999999994</v>
      </c>
      <c r="I60" s="119">
        <f>I61+I64</f>
        <v>13</v>
      </c>
      <c r="J60" s="26">
        <f t="shared" si="0"/>
        <v>37.57225433526012</v>
      </c>
    </row>
    <row r="61" spans="1:10" ht="16.5" thickBot="1">
      <c r="A61" s="89" t="s">
        <v>25</v>
      </c>
      <c r="B61" s="98" t="s">
        <v>17</v>
      </c>
      <c r="C61" s="98" t="s">
        <v>24</v>
      </c>
      <c r="D61" s="98" t="s">
        <v>22</v>
      </c>
      <c r="E61" s="90" t="s">
        <v>119</v>
      </c>
      <c r="F61" s="118" t="s">
        <v>120</v>
      </c>
      <c r="G61" s="90" t="s">
        <v>71</v>
      </c>
      <c r="H61" s="55">
        <f>H62+H63</f>
        <v>30.799999999999997</v>
      </c>
      <c r="I61" s="55">
        <f>I62+I63</f>
        <v>13</v>
      </c>
      <c r="J61" s="26">
        <f t="shared" si="0"/>
        <v>42.20779220779221</v>
      </c>
    </row>
    <row r="62" spans="1:10" ht="16.5" thickBot="1">
      <c r="A62" s="39" t="s">
        <v>86</v>
      </c>
      <c r="B62" s="98" t="s">
        <v>17</v>
      </c>
      <c r="C62" s="98" t="s">
        <v>24</v>
      </c>
      <c r="D62" s="98" t="s">
        <v>22</v>
      </c>
      <c r="E62" s="90" t="s">
        <v>119</v>
      </c>
      <c r="F62" s="118" t="s">
        <v>120</v>
      </c>
      <c r="G62" s="120" t="s">
        <v>72</v>
      </c>
      <c r="H62" s="93">
        <v>23.7</v>
      </c>
      <c r="I62" s="93">
        <v>10</v>
      </c>
      <c r="J62" s="26">
        <f t="shared" si="0"/>
        <v>42.19409282700422</v>
      </c>
    </row>
    <row r="63" spans="1:10" ht="16.5" thickBot="1">
      <c r="A63" s="41" t="s">
        <v>87</v>
      </c>
      <c r="B63" s="98" t="s">
        <v>17</v>
      </c>
      <c r="C63" s="98" t="s">
        <v>24</v>
      </c>
      <c r="D63" s="98" t="s">
        <v>22</v>
      </c>
      <c r="E63" s="90" t="s">
        <v>119</v>
      </c>
      <c r="F63" s="118" t="s">
        <v>120</v>
      </c>
      <c r="G63" s="121" t="s">
        <v>83</v>
      </c>
      <c r="H63" s="97">
        <v>7.1</v>
      </c>
      <c r="I63" s="97">
        <v>3</v>
      </c>
      <c r="J63" s="26">
        <f t="shared" si="0"/>
        <v>42.25352112676057</v>
      </c>
    </row>
    <row r="64" spans="1:10" ht="16.5" thickBot="1">
      <c r="A64" s="97" t="s">
        <v>32</v>
      </c>
      <c r="B64" s="121" t="s">
        <v>17</v>
      </c>
      <c r="C64" s="121" t="s">
        <v>24</v>
      </c>
      <c r="D64" s="121" t="s">
        <v>22</v>
      </c>
      <c r="E64" s="90" t="s">
        <v>119</v>
      </c>
      <c r="F64" s="118" t="s">
        <v>120</v>
      </c>
      <c r="G64" s="99">
        <v>200</v>
      </c>
      <c r="H64" s="93">
        <f>H65</f>
        <v>3.8</v>
      </c>
      <c r="I64" s="93">
        <f>I65</f>
        <v>0</v>
      </c>
      <c r="J64" s="26">
        <f t="shared" si="0"/>
        <v>0</v>
      </c>
    </row>
    <row r="65" spans="1:10" s="5" customFormat="1" ht="16.5" thickBot="1">
      <c r="A65" s="94" t="s">
        <v>55</v>
      </c>
      <c r="B65" s="98" t="s">
        <v>17</v>
      </c>
      <c r="C65" s="98" t="s">
        <v>24</v>
      </c>
      <c r="D65" s="98" t="s">
        <v>22</v>
      </c>
      <c r="E65" s="90" t="s">
        <v>119</v>
      </c>
      <c r="F65" s="118" t="s">
        <v>120</v>
      </c>
      <c r="G65" s="95" t="s">
        <v>74</v>
      </c>
      <c r="H65" s="97">
        <v>3.8</v>
      </c>
      <c r="I65" s="97"/>
      <c r="J65" s="26">
        <f t="shared" si="0"/>
        <v>0</v>
      </c>
    </row>
    <row r="66" spans="1:10" ht="16.5" thickBot="1">
      <c r="A66" s="122" t="s">
        <v>68</v>
      </c>
      <c r="B66" s="59" t="s">
        <v>17</v>
      </c>
      <c r="C66" s="59" t="s">
        <v>24</v>
      </c>
      <c r="D66" s="59" t="s">
        <v>67</v>
      </c>
      <c r="E66" s="59" t="s">
        <v>19</v>
      </c>
      <c r="F66" s="46" t="s">
        <v>20</v>
      </c>
      <c r="G66" s="59" t="s">
        <v>20</v>
      </c>
      <c r="H66" s="123">
        <f>H67</f>
        <v>2674.4</v>
      </c>
      <c r="I66" s="123">
        <f>I67</f>
        <v>1531.1</v>
      </c>
      <c r="J66" s="26">
        <f t="shared" si="0"/>
        <v>57.25022434938677</v>
      </c>
    </row>
    <row r="67" spans="1:10" ht="16.5" thickBot="1">
      <c r="A67" s="124" t="s">
        <v>68</v>
      </c>
      <c r="B67" s="50" t="s">
        <v>17</v>
      </c>
      <c r="C67" s="50" t="s">
        <v>24</v>
      </c>
      <c r="D67" s="50" t="s">
        <v>67</v>
      </c>
      <c r="E67" s="50" t="s">
        <v>121</v>
      </c>
      <c r="F67" s="70" t="s">
        <v>20</v>
      </c>
      <c r="G67" s="50" t="s">
        <v>94</v>
      </c>
      <c r="H67" s="33">
        <f>H68</f>
        <v>2674.4</v>
      </c>
      <c r="I67" s="33">
        <f>I68</f>
        <v>1531.1</v>
      </c>
      <c r="J67" s="26">
        <f t="shared" si="0"/>
        <v>57.25022434938677</v>
      </c>
    </row>
    <row r="68" spans="1:10" ht="16.5" thickBot="1">
      <c r="A68" s="124" t="s">
        <v>68</v>
      </c>
      <c r="B68" s="50" t="s">
        <v>17</v>
      </c>
      <c r="C68" s="50" t="s">
        <v>24</v>
      </c>
      <c r="D68" s="50" t="s">
        <v>67</v>
      </c>
      <c r="E68" s="50" t="s">
        <v>121</v>
      </c>
      <c r="F68" s="70" t="s">
        <v>20</v>
      </c>
      <c r="G68" s="50" t="s">
        <v>74</v>
      </c>
      <c r="H68" s="39">
        <v>2674.4</v>
      </c>
      <c r="I68" s="39">
        <v>1531.1</v>
      </c>
      <c r="J68" s="26">
        <f t="shared" si="0"/>
        <v>57.25022434938677</v>
      </c>
    </row>
    <row r="69" spans="1:10" ht="16.5" hidden="1" thickBot="1">
      <c r="A69" s="125" t="s">
        <v>38</v>
      </c>
      <c r="B69" s="126" t="s">
        <v>17</v>
      </c>
      <c r="C69" s="127" t="s">
        <v>39</v>
      </c>
      <c r="D69" s="128" t="s">
        <v>18</v>
      </c>
      <c r="E69" s="127" t="s">
        <v>19</v>
      </c>
      <c r="F69" s="129" t="s">
        <v>20</v>
      </c>
      <c r="G69" s="130" t="s">
        <v>20</v>
      </c>
      <c r="H69" s="131">
        <f>H70</f>
        <v>0</v>
      </c>
      <c r="I69" s="131">
        <f>I70</f>
        <v>0</v>
      </c>
      <c r="J69" s="26" t="e">
        <f t="shared" si="0"/>
        <v>#DIV/0!</v>
      </c>
    </row>
    <row r="70" spans="1:10" ht="16.5" hidden="1" thickBot="1">
      <c r="A70" s="61" t="s">
        <v>3</v>
      </c>
      <c r="B70" s="16" t="s">
        <v>17</v>
      </c>
      <c r="C70" s="50" t="s">
        <v>39</v>
      </c>
      <c r="D70" s="132" t="s">
        <v>40</v>
      </c>
      <c r="E70" s="120" t="s">
        <v>41</v>
      </c>
      <c r="F70" s="133" t="s">
        <v>20</v>
      </c>
      <c r="G70" s="71" t="s">
        <v>20</v>
      </c>
      <c r="H70" s="134">
        <f>H74+H84</f>
        <v>0</v>
      </c>
      <c r="I70" s="134">
        <f>I74+I84</f>
        <v>0</v>
      </c>
      <c r="J70" s="26" t="e">
        <f t="shared" si="0"/>
        <v>#DIV/0!</v>
      </c>
    </row>
    <row r="71" spans="1:10" ht="16.5" hidden="1" thickBot="1">
      <c r="A71" s="33" t="s">
        <v>25</v>
      </c>
      <c r="B71" s="16" t="s">
        <v>17</v>
      </c>
      <c r="C71" s="50" t="s">
        <v>39</v>
      </c>
      <c r="D71" s="132" t="s">
        <v>40</v>
      </c>
      <c r="E71" s="120" t="s">
        <v>41</v>
      </c>
      <c r="F71" s="135" t="s">
        <v>1</v>
      </c>
      <c r="G71" s="71" t="s">
        <v>51</v>
      </c>
      <c r="H71" s="39"/>
      <c r="I71" s="39"/>
      <c r="J71" s="26" t="e">
        <f t="shared" si="0"/>
        <v>#DIV/0!</v>
      </c>
    </row>
    <row r="72" spans="1:10" ht="16.5" hidden="1" thickBot="1">
      <c r="A72" s="39" t="s">
        <v>26</v>
      </c>
      <c r="B72" s="16" t="s">
        <v>17</v>
      </c>
      <c r="C72" s="50" t="s">
        <v>39</v>
      </c>
      <c r="D72" s="132" t="s">
        <v>40</v>
      </c>
      <c r="E72" s="120" t="s">
        <v>41</v>
      </c>
      <c r="F72" s="135" t="s">
        <v>1</v>
      </c>
      <c r="G72" s="71" t="s">
        <v>52</v>
      </c>
      <c r="H72" s="39"/>
      <c r="I72" s="39"/>
      <c r="J72" s="26" t="e">
        <f t="shared" si="0"/>
        <v>#DIV/0!</v>
      </c>
    </row>
    <row r="73" spans="1:11" ht="16.5" hidden="1" thickBot="1">
      <c r="A73" s="39" t="s">
        <v>27</v>
      </c>
      <c r="B73" s="16" t="s">
        <v>17</v>
      </c>
      <c r="C73" s="50" t="s">
        <v>39</v>
      </c>
      <c r="D73" s="132" t="s">
        <v>40</v>
      </c>
      <c r="E73" s="120" t="s">
        <v>41</v>
      </c>
      <c r="F73" s="135" t="s">
        <v>1</v>
      </c>
      <c r="G73" s="71" t="s">
        <v>53</v>
      </c>
      <c r="H73" s="39"/>
      <c r="I73" s="39"/>
      <c r="J73" s="26" t="e">
        <f t="shared" si="0"/>
        <v>#DIV/0!</v>
      </c>
      <c r="K73" s="4"/>
    </row>
    <row r="74" spans="1:10" ht="16.5" hidden="1" thickBot="1">
      <c r="A74" s="39" t="s">
        <v>28</v>
      </c>
      <c r="B74" s="16" t="s">
        <v>17</v>
      </c>
      <c r="C74" s="50" t="s">
        <v>39</v>
      </c>
      <c r="D74" s="132" t="s">
        <v>40</v>
      </c>
      <c r="E74" s="120" t="s">
        <v>5</v>
      </c>
      <c r="F74" s="136" t="s">
        <v>1</v>
      </c>
      <c r="G74" s="71" t="s">
        <v>50</v>
      </c>
      <c r="H74" s="134">
        <f>H75+H77+H82</f>
        <v>0</v>
      </c>
      <c r="I74" s="134">
        <f>I75+I77+I82</f>
        <v>0</v>
      </c>
      <c r="J74" s="26" t="e">
        <f t="shared" si="0"/>
        <v>#DIV/0!</v>
      </c>
    </row>
    <row r="75" spans="1:10" ht="16.5" hidden="1" thickBot="1">
      <c r="A75" s="39" t="s">
        <v>42</v>
      </c>
      <c r="B75" s="16" t="s">
        <v>17</v>
      </c>
      <c r="C75" s="50" t="s">
        <v>39</v>
      </c>
      <c r="D75" s="132" t="s">
        <v>40</v>
      </c>
      <c r="E75" s="120" t="s">
        <v>5</v>
      </c>
      <c r="F75" s="136" t="s">
        <v>1</v>
      </c>
      <c r="G75" s="54">
        <v>223</v>
      </c>
      <c r="H75" s="55">
        <f>H76</f>
        <v>0</v>
      </c>
      <c r="I75" s="55">
        <f>I76</f>
        <v>0</v>
      </c>
      <c r="J75" s="26" t="e">
        <f t="shared" si="0"/>
        <v>#DIV/0!</v>
      </c>
    </row>
    <row r="76" spans="1:10" ht="16.5" hidden="1" thickBot="1">
      <c r="A76" s="39" t="s">
        <v>49</v>
      </c>
      <c r="B76" s="16" t="s">
        <v>17</v>
      </c>
      <c r="C76" s="50" t="s">
        <v>39</v>
      </c>
      <c r="D76" s="132" t="s">
        <v>40</v>
      </c>
      <c r="E76" s="120" t="s">
        <v>5</v>
      </c>
      <c r="F76" s="136" t="s">
        <v>1</v>
      </c>
      <c r="G76" s="54">
        <v>223030</v>
      </c>
      <c r="H76" s="39"/>
      <c r="I76" s="39"/>
      <c r="J76" s="26" t="e">
        <f t="shared" si="0"/>
        <v>#DIV/0!</v>
      </c>
    </row>
    <row r="77" spans="1:10" ht="16.5" hidden="1" thickBot="1">
      <c r="A77" s="39" t="s">
        <v>59</v>
      </c>
      <c r="B77" s="16" t="s">
        <v>17</v>
      </c>
      <c r="C77" s="50" t="s">
        <v>39</v>
      </c>
      <c r="D77" s="132" t="s">
        <v>40</v>
      </c>
      <c r="E77" s="120" t="s">
        <v>5</v>
      </c>
      <c r="F77" s="136" t="s">
        <v>1</v>
      </c>
      <c r="G77" s="54">
        <v>225</v>
      </c>
      <c r="H77" s="55">
        <f>H78+H81</f>
        <v>0</v>
      </c>
      <c r="I77" s="55">
        <f>I78+I81</f>
        <v>0</v>
      </c>
      <c r="J77" s="26" t="e">
        <f t="shared" si="0"/>
        <v>#DIV/0!</v>
      </c>
    </row>
    <row r="78" spans="1:10" ht="16.5" hidden="1" thickBot="1">
      <c r="A78" s="39" t="s">
        <v>62</v>
      </c>
      <c r="B78" s="16" t="s">
        <v>17</v>
      </c>
      <c r="C78" s="50" t="s">
        <v>39</v>
      </c>
      <c r="D78" s="132" t="s">
        <v>40</v>
      </c>
      <c r="E78" s="120" t="s">
        <v>5</v>
      </c>
      <c r="F78" s="136" t="s">
        <v>1</v>
      </c>
      <c r="G78" s="54">
        <v>225010</v>
      </c>
      <c r="H78" s="39"/>
      <c r="I78" s="39"/>
      <c r="J78" s="26" t="e">
        <f t="shared" si="0"/>
        <v>#DIV/0!</v>
      </c>
    </row>
    <row r="79" spans="1:10" ht="16.5" hidden="1" thickBot="1">
      <c r="A79" s="56" t="s">
        <v>30</v>
      </c>
      <c r="B79" s="16" t="s">
        <v>17</v>
      </c>
      <c r="C79" s="50" t="s">
        <v>39</v>
      </c>
      <c r="D79" s="132" t="s">
        <v>40</v>
      </c>
      <c r="E79" s="120" t="s">
        <v>5</v>
      </c>
      <c r="F79" s="136" t="s">
        <v>1</v>
      </c>
      <c r="G79" s="54">
        <v>226</v>
      </c>
      <c r="H79" s="39"/>
      <c r="I79" s="39"/>
      <c r="J79" s="26" t="e">
        <f t="shared" si="0"/>
        <v>#DIV/0!</v>
      </c>
    </row>
    <row r="80" spans="1:10" ht="16.5" hidden="1" thickBot="1">
      <c r="A80" s="56" t="s">
        <v>30</v>
      </c>
      <c r="B80" s="16" t="s">
        <v>17</v>
      </c>
      <c r="C80" s="50" t="s">
        <v>39</v>
      </c>
      <c r="D80" s="132" t="s">
        <v>40</v>
      </c>
      <c r="E80" s="120" t="s">
        <v>5</v>
      </c>
      <c r="F80" s="136" t="s">
        <v>1</v>
      </c>
      <c r="G80" s="54">
        <v>2260300</v>
      </c>
      <c r="H80" s="39"/>
      <c r="I80" s="39"/>
      <c r="J80" s="26" t="e">
        <f t="shared" si="0"/>
        <v>#DIV/0!</v>
      </c>
    </row>
    <row r="81" spans="1:10" ht="16.5" hidden="1" thickBot="1">
      <c r="A81" s="56" t="s">
        <v>30</v>
      </c>
      <c r="B81" s="16" t="s">
        <v>17</v>
      </c>
      <c r="C81" s="50" t="s">
        <v>39</v>
      </c>
      <c r="D81" s="132" t="s">
        <v>40</v>
      </c>
      <c r="E81" s="120" t="s">
        <v>5</v>
      </c>
      <c r="F81" s="136" t="s">
        <v>1</v>
      </c>
      <c r="G81" s="54">
        <v>225040</v>
      </c>
      <c r="H81" s="39"/>
      <c r="I81" s="39"/>
      <c r="J81" s="26" t="e">
        <f t="shared" si="0"/>
        <v>#DIV/0!</v>
      </c>
    </row>
    <row r="82" spans="1:10" ht="16.5" hidden="1" thickBot="1">
      <c r="A82" s="56" t="s">
        <v>30</v>
      </c>
      <c r="B82" s="16" t="s">
        <v>17</v>
      </c>
      <c r="C82" s="50" t="s">
        <v>39</v>
      </c>
      <c r="D82" s="132" t="s">
        <v>40</v>
      </c>
      <c r="E82" s="120" t="s">
        <v>5</v>
      </c>
      <c r="F82" s="136" t="s">
        <v>1</v>
      </c>
      <c r="G82" s="54">
        <v>226</v>
      </c>
      <c r="H82" s="55">
        <f>H83</f>
        <v>0</v>
      </c>
      <c r="I82" s="55">
        <f>I83</f>
        <v>0</v>
      </c>
      <c r="J82" s="26" t="e">
        <f aca="true" t="shared" si="3" ref="J82:J88">I82/H82*100</f>
        <v>#DIV/0!</v>
      </c>
    </row>
    <row r="83" spans="1:10" ht="16.5" hidden="1" thickBot="1">
      <c r="A83" s="56" t="s">
        <v>58</v>
      </c>
      <c r="B83" s="16" t="s">
        <v>17</v>
      </c>
      <c r="C83" s="50" t="s">
        <v>39</v>
      </c>
      <c r="D83" s="132" t="s">
        <v>40</v>
      </c>
      <c r="E83" s="120" t="s">
        <v>5</v>
      </c>
      <c r="F83" s="136" t="s">
        <v>1</v>
      </c>
      <c r="G83" s="54">
        <v>2260300</v>
      </c>
      <c r="H83" s="39"/>
      <c r="I83" s="39"/>
      <c r="J83" s="26" t="e">
        <f t="shared" si="3"/>
        <v>#DIV/0!</v>
      </c>
    </row>
    <row r="84" spans="1:10" ht="16.5" hidden="1" thickBot="1">
      <c r="A84" s="56" t="s">
        <v>31</v>
      </c>
      <c r="B84" s="16" t="s">
        <v>17</v>
      </c>
      <c r="C84" s="50" t="s">
        <v>39</v>
      </c>
      <c r="D84" s="132" t="s">
        <v>40</v>
      </c>
      <c r="E84" s="120" t="s">
        <v>5</v>
      </c>
      <c r="F84" s="136" t="s">
        <v>1</v>
      </c>
      <c r="G84" s="54">
        <v>300</v>
      </c>
      <c r="H84" s="137">
        <f>H85</f>
        <v>0</v>
      </c>
      <c r="I84" s="137">
        <f>I85</f>
        <v>0</v>
      </c>
      <c r="J84" s="26" t="e">
        <f t="shared" si="3"/>
        <v>#DIV/0!</v>
      </c>
    </row>
    <row r="85" spans="1:10" ht="16.5" hidden="1" thickBot="1">
      <c r="A85" s="41" t="s">
        <v>32</v>
      </c>
      <c r="B85" s="16" t="s">
        <v>17</v>
      </c>
      <c r="C85" s="50" t="s">
        <v>39</v>
      </c>
      <c r="D85" s="132" t="s">
        <v>40</v>
      </c>
      <c r="E85" s="120" t="s">
        <v>5</v>
      </c>
      <c r="F85" s="136" t="s">
        <v>1</v>
      </c>
      <c r="G85" s="57" t="s">
        <v>0</v>
      </c>
      <c r="H85" s="55">
        <f>H86</f>
        <v>0</v>
      </c>
      <c r="I85" s="55">
        <f>I86</f>
        <v>0</v>
      </c>
      <c r="J85" s="26" t="e">
        <f t="shared" si="3"/>
        <v>#DIV/0!</v>
      </c>
    </row>
    <row r="86" spans="1:10" ht="16.5" hidden="1" thickBot="1">
      <c r="A86" s="41" t="s">
        <v>54</v>
      </c>
      <c r="B86" s="19" t="s">
        <v>17</v>
      </c>
      <c r="C86" s="138" t="s">
        <v>39</v>
      </c>
      <c r="D86" s="139" t="s">
        <v>40</v>
      </c>
      <c r="E86" s="121" t="s">
        <v>5</v>
      </c>
      <c r="F86" s="140" t="s">
        <v>1</v>
      </c>
      <c r="G86" s="21" t="s">
        <v>33</v>
      </c>
      <c r="H86" s="41"/>
      <c r="I86" s="41"/>
      <c r="J86" s="26" t="e">
        <f t="shared" si="3"/>
        <v>#DIV/0!</v>
      </c>
    </row>
    <row r="87" spans="1:10" ht="16.5" hidden="1" thickBot="1">
      <c r="A87" s="80" t="s">
        <v>132</v>
      </c>
      <c r="B87" s="45" t="s">
        <v>17</v>
      </c>
      <c r="C87" s="59" t="s">
        <v>24</v>
      </c>
      <c r="D87" s="150" t="s">
        <v>133</v>
      </c>
      <c r="E87" s="86" t="s">
        <v>134</v>
      </c>
      <c r="F87" s="46" t="s">
        <v>135</v>
      </c>
      <c r="G87" s="151" t="s">
        <v>20</v>
      </c>
      <c r="H87" s="176">
        <f>H88</f>
        <v>422</v>
      </c>
      <c r="I87" s="176">
        <f>I88</f>
        <v>199</v>
      </c>
      <c r="J87" s="26">
        <f t="shared" si="3"/>
        <v>47.1563981042654</v>
      </c>
    </row>
    <row r="88" spans="1:10" ht="16.5" hidden="1" thickBot="1">
      <c r="A88" s="187" t="s">
        <v>88</v>
      </c>
      <c r="B88" s="141" t="s">
        <v>17</v>
      </c>
      <c r="C88" s="142" t="s">
        <v>24</v>
      </c>
      <c r="D88" s="188" t="s">
        <v>133</v>
      </c>
      <c r="E88" s="91" t="s">
        <v>134</v>
      </c>
      <c r="F88" s="143" t="s">
        <v>135</v>
      </c>
      <c r="G88" s="189" t="s">
        <v>74</v>
      </c>
      <c r="H88" s="145">
        <v>422</v>
      </c>
      <c r="I88" s="174">
        <v>199</v>
      </c>
      <c r="J88" s="26">
        <f t="shared" si="3"/>
        <v>47.1563981042654</v>
      </c>
    </row>
    <row r="89" spans="1:10" ht="16.5" thickBot="1">
      <c r="A89" s="80" t="s">
        <v>38</v>
      </c>
      <c r="B89" s="141" t="s">
        <v>17</v>
      </c>
      <c r="C89" s="142" t="s">
        <v>39</v>
      </c>
      <c r="D89" s="142" t="s">
        <v>40</v>
      </c>
      <c r="E89" s="142" t="s">
        <v>19</v>
      </c>
      <c r="F89" s="143" t="s">
        <v>20</v>
      </c>
      <c r="G89" s="144" t="s">
        <v>20</v>
      </c>
      <c r="H89" s="145">
        <f aca="true" t="shared" si="4" ref="H89:I91">H90</f>
        <v>1535.9</v>
      </c>
      <c r="I89" s="145">
        <f t="shared" si="4"/>
        <v>306.6</v>
      </c>
      <c r="J89" s="26">
        <f aca="true" t="shared" si="5" ref="J89:J118">I89/H89*100</f>
        <v>19.962237124812816</v>
      </c>
    </row>
    <row r="90" spans="1:10" ht="16.5" thickBot="1">
      <c r="A90" s="33" t="s">
        <v>103</v>
      </c>
      <c r="B90" s="50" t="s">
        <v>17</v>
      </c>
      <c r="C90" s="50" t="s">
        <v>39</v>
      </c>
      <c r="D90" s="50" t="s">
        <v>40</v>
      </c>
      <c r="E90" s="50" t="s">
        <v>73</v>
      </c>
      <c r="F90" s="70" t="s">
        <v>20</v>
      </c>
      <c r="G90" s="50" t="s">
        <v>20</v>
      </c>
      <c r="H90" s="33">
        <f t="shared" si="4"/>
        <v>1535.9</v>
      </c>
      <c r="I90" s="33">
        <f t="shared" si="4"/>
        <v>306.6</v>
      </c>
      <c r="J90" s="26">
        <f t="shared" si="5"/>
        <v>19.962237124812816</v>
      </c>
    </row>
    <row r="91" spans="1:10" ht="16.5" thickBot="1">
      <c r="A91" s="39" t="s">
        <v>88</v>
      </c>
      <c r="B91" s="50" t="s">
        <v>17</v>
      </c>
      <c r="C91" s="50" t="s">
        <v>39</v>
      </c>
      <c r="D91" s="50" t="s">
        <v>40</v>
      </c>
      <c r="E91" s="50" t="s">
        <v>73</v>
      </c>
      <c r="F91" s="70" t="s">
        <v>20</v>
      </c>
      <c r="G91" s="50" t="s">
        <v>94</v>
      </c>
      <c r="H91" s="39">
        <f t="shared" si="4"/>
        <v>1535.9</v>
      </c>
      <c r="I91" s="39">
        <f t="shared" si="4"/>
        <v>306.6</v>
      </c>
      <c r="J91" s="26">
        <f t="shared" si="5"/>
        <v>19.962237124812816</v>
      </c>
    </row>
    <row r="92" spans="1:10" ht="16.5" thickBot="1">
      <c r="A92" s="41" t="s">
        <v>89</v>
      </c>
      <c r="B92" s="138" t="s">
        <v>17</v>
      </c>
      <c r="C92" s="138" t="s">
        <v>39</v>
      </c>
      <c r="D92" s="138" t="s">
        <v>40</v>
      </c>
      <c r="E92" s="50" t="s">
        <v>73</v>
      </c>
      <c r="F92" s="70" t="s">
        <v>20</v>
      </c>
      <c r="G92" s="138" t="s">
        <v>74</v>
      </c>
      <c r="H92" s="41">
        <v>1535.9</v>
      </c>
      <c r="I92" s="41">
        <v>306.6</v>
      </c>
      <c r="J92" s="26">
        <f t="shared" si="5"/>
        <v>19.962237124812816</v>
      </c>
    </row>
    <row r="93" spans="1:10" ht="32.25" hidden="1" thickBot="1">
      <c r="A93" s="146" t="s">
        <v>110</v>
      </c>
      <c r="B93" s="142" t="s">
        <v>17</v>
      </c>
      <c r="C93" s="142" t="s">
        <v>111</v>
      </c>
      <c r="D93" s="142" t="s">
        <v>39</v>
      </c>
      <c r="E93" s="142" t="s">
        <v>73</v>
      </c>
      <c r="F93" s="143" t="s">
        <v>20</v>
      </c>
      <c r="G93" s="142" t="s">
        <v>20</v>
      </c>
      <c r="H93" s="147">
        <f>H94</f>
        <v>16</v>
      </c>
      <c r="I93" s="147"/>
      <c r="J93" s="26">
        <f t="shared" si="5"/>
        <v>0</v>
      </c>
    </row>
    <row r="94" spans="1:10" ht="16.5" hidden="1" thickBot="1">
      <c r="A94" s="148" t="s">
        <v>89</v>
      </c>
      <c r="B94" s="138" t="s">
        <v>17</v>
      </c>
      <c r="C94" s="138" t="s">
        <v>111</v>
      </c>
      <c r="D94" s="138" t="s">
        <v>39</v>
      </c>
      <c r="E94" s="138" t="s">
        <v>73</v>
      </c>
      <c r="F94" s="77" t="s">
        <v>20</v>
      </c>
      <c r="G94" s="138" t="s">
        <v>74</v>
      </c>
      <c r="H94" s="148">
        <v>16</v>
      </c>
      <c r="I94" s="148"/>
      <c r="J94" s="196">
        <f t="shared" si="5"/>
        <v>0</v>
      </c>
    </row>
    <row r="95" spans="1:10" ht="16.5" thickBot="1">
      <c r="A95" s="78" t="s">
        <v>88</v>
      </c>
      <c r="B95" s="59" t="s">
        <v>17</v>
      </c>
      <c r="C95" s="59" t="s">
        <v>111</v>
      </c>
      <c r="D95" s="59" t="s">
        <v>39</v>
      </c>
      <c r="E95" s="59" t="s">
        <v>73</v>
      </c>
      <c r="F95" s="46" t="s">
        <v>20</v>
      </c>
      <c r="G95" s="59" t="s">
        <v>20</v>
      </c>
      <c r="H95" s="123">
        <f>H96</f>
        <v>16</v>
      </c>
      <c r="I95" s="123"/>
      <c r="J95" s="206"/>
    </row>
    <row r="96" spans="1:10" ht="30.75" thickBot="1">
      <c r="A96" s="209" t="s">
        <v>141</v>
      </c>
      <c r="B96" s="138" t="s">
        <v>17</v>
      </c>
      <c r="C96" s="138" t="s">
        <v>111</v>
      </c>
      <c r="D96" s="138" t="s">
        <v>39</v>
      </c>
      <c r="E96" s="138" t="s">
        <v>73</v>
      </c>
      <c r="F96" s="77" t="s">
        <v>20</v>
      </c>
      <c r="G96" s="138" t="s">
        <v>74</v>
      </c>
      <c r="H96" s="148">
        <v>16</v>
      </c>
      <c r="I96" s="148"/>
      <c r="J96" s="210"/>
    </row>
    <row r="97" spans="1:10" ht="16.5" thickBot="1">
      <c r="A97" s="213" t="s">
        <v>43</v>
      </c>
      <c r="B97" s="59" t="s">
        <v>17</v>
      </c>
      <c r="C97" s="59" t="s">
        <v>44</v>
      </c>
      <c r="D97" s="150" t="s">
        <v>22</v>
      </c>
      <c r="E97" s="59" t="s">
        <v>19</v>
      </c>
      <c r="F97" s="59" t="s">
        <v>20</v>
      </c>
      <c r="G97" s="59" t="s">
        <v>20</v>
      </c>
      <c r="H97" s="214">
        <f>H98</f>
        <v>2543.4</v>
      </c>
      <c r="I97" s="214">
        <f>I98</f>
        <v>1444.1</v>
      </c>
      <c r="J97" s="206">
        <f t="shared" si="5"/>
        <v>56.77832822206494</v>
      </c>
    </row>
    <row r="98" spans="1:10" ht="16.5" thickBot="1">
      <c r="A98" s="215" t="s">
        <v>45</v>
      </c>
      <c r="B98" s="212" t="s">
        <v>17</v>
      </c>
      <c r="C98" s="138" t="s">
        <v>44</v>
      </c>
      <c r="D98" s="139" t="s">
        <v>22</v>
      </c>
      <c r="E98" s="160" t="s">
        <v>77</v>
      </c>
      <c r="F98" s="138" t="s">
        <v>46</v>
      </c>
      <c r="G98" s="84" t="s">
        <v>69</v>
      </c>
      <c r="H98" s="216">
        <v>2543.4</v>
      </c>
      <c r="I98" s="216">
        <v>1444.1</v>
      </c>
      <c r="J98" s="217">
        <f t="shared" si="5"/>
        <v>56.77832822206494</v>
      </c>
    </row>
    <row r="99" spans="1:10" ht="16.5" thickBot="1">
      <c r="A99" s="78" t="s">
        <v>101</v>
      </c>
      <c r="B99" s="149" t="s">
        <v>17</v>
      </c>
      <c r="C99" s="59" t="s">
        <v>44</v>
      </c>
      <c r="D99" s="153" t="s">
        <v>22</v>
      </c>
      <c r="E99" s="154" t="s">
        <v>78</v>
      </c>
      <c r="F99" s="59" t="s">
        <v>20</v>
      </c>
      <c r="G99" s="155">
        <v>0</v>
      </c>
      <c r="H99" s="88">
        <v>2304</v>
      </c>
      <c r="I99" s="88">
        <v>2304</v>
      </c>
      <c r="J99" s="26">
        <f t="shared" si="5"/>
        <v>100</v>
      </c>
    </row>
    <row r="100" spans="1:10" ht="16.5" hidden="1" thickBot="1">
      <c r="A100" s="33" t="s">
        <v>131</v>
      </c>
      <c r="B100" s="19" t="s">
        <v>17</v>
      </c>
      <c r="C100" s="138" t="s">
        <v>44</v>
      </c>
      <c r="D100" s="156" t="s">
        <v>22</v>
      </c>
      <c r="E100" s="157" t="s">
        <v>77</v>
      </c>
      <c r="F100" s="35" t="s">
        <v>20</v>
      </c>
      <c r="G100" s="84" t="s">
        <v>99</v>
      </c>
      <c r="H100" s="53">
        <v>2173.5</v>
      </c>
      <c r="I100" s="53">
        <v>448</v>
      </c>
      <c r="J100" s="26">
        <f t="shared" si="5"/>
        <v>20.611916264090176</v>
      </c>
    </row>
    <row r="101" spans="1:10" ht="16.5" hidden="1" thickBot="1">
      <c r="A101" s="41" t="s">
        <v>102</v>
      </c>
      <c r="B101" s="19" t="s">
        <v>17</v>
      </c>
      <c r="C101" s="19" t="s">
        <v>44</v>
      </c>
      <c r="D101" s="158" t="s">
        <v>22</v>
      </c>
      <c r="E101" s="159" t="s">
        <v>77</v>
      </c>
      <c r="F101" s="140" t="s">
        <v>20</v>
      </c>
      <c r="G101" s="19" t="s">
        <v>100</v>
      </c>
      <c r="H101" s="119">
        <v>504</v>
      </c>
      <c r="I101" s="119">
        <v>298</v>
      </c>
      <c r="J101" s="26">
        <f t="shared" si="5"/>
        <v>59.12698412698413</v>
      </c>
    </row>
    <row r="102" spans="1:10" ht="16.5" thickBot="1">
      <c r="A102" s="78" t="s">
        <v>79</v>
      </c>
      <c r="B102" s="142" t="s">
        <v>17</v>
      </c>
      <c r="C102" s="142" t="s">
        <v>44</v>
      </c>
      <c r="D102" s="59" t="s">
        <v>22</v>
      </c>
      <c r="E102" s="160" t="s">
        <v>80</v>
      </c>
      <c r="F102" s="143" t="s">
        <v>20</v>
      </c>
      <c r="G102" s="142" t="s">
        <v>69</v>
      </c>
      <c r="H102" s="161">
        <v>1156.9</v>
      </c>
      <c r="I102" s="161">
        <v>586.7</v>
      </c>
      <c r="J102" s="26">
        <f t="shared" si="5"/>
        <v>50.713112628576376</v>
      </c>
    </row>
    <row r="103" spans="1:10" ht="16.5" hidden="1" thickBot="1">
      <c r="A103" s="33" t="s">
        <v>131</v>
      </c>
      <c r="B103" s="50" t="s">
        <v>17</v>
      </c>
      <c r="C103" s="50" t="s">
        <v>44</v>
      </c>
      <c r="D103" s="162" t="s">
        <v>22</v>
      </c>
      <c r="E103" s="163" t="s">
        <v>80</v>
      </c>
      <c r="F103" s="164" t="s">
        <v>20</v>
      </c>
      <c r="G103" s="71" t="s">
        <v>99</v>
      </c>
      <c r="H103" s="53">
        <v>1005</v>
      </c>
      <c r="I103" s="53">
        <v>221</v>
      </c>
      <c r="J103" s="26">
        <f t="shared" si="5"/>
        <v>21.99004975124378</v>
      </c>
    </row>
    <row r="104" spans="1:10" ht="13.5" customHeight="1" hidden="1" thickBot="1">
      <c r="A104" s="33" t="s">
        <v>102</v>
      </c>
      <c r="B104" s="16" t="s">
        <v>17</v>
      </c>
      <c r="C104" s="16" t="s">
        <v>44</v>
      </c>
      <c r="D104" s="165" t="s">
        <v>22</v>
      </c>
      <c r="E104" s="163" t="s">
        <v>80</v>
      </c>
      <c r="F104" s="166" t="s">
        <v>20</v>
      </c>
      <c r="G104" s="57" t="s">
        <v>100</v>
      </c>
      <c r="H104" s="39">
        <v>233</v>
      </c>
      <c r="I104" s="39">
        <v>164</v>
      </c>
      <c r="J104" s="26">
        <f t="shared" si="5"/>
        <v>70.3862660944206</v>
      </c>
    </row>
    <row r="105" spans="1:10" ht="13.5" customHeight="1" hidden="1" thickBot="1">
      <c r="A105" s="33" t="s">
        <v>43</v>
      </c>
      <c r="B105" s="50" t="s">
        <v>17</v>
      </c>
      <c r="C105" s="50" t="s">
        <v>44</v>
      </c>
      <c r="D105" s="127" t="s">
        <v>24</v>
      </c>
      <c r="E105" s="163" t="s">
        <v>19</v>
      </c>
      <c r="F105" s="164" t="s">
        <v>20</v>
      </c>
      <c r="G105" s="52">
        <v>240</v>
      </c>
      <c r="H105" s="33"/>
      <c r="I105" s="33"/>
      <c r="J105" s="26" t="e">
        <f t="shared" si="5"/>
        <v>#DIV/0!</v>
      </c>
    </row>
    <row r="106" spans="1:12" ht="16.5" hidden="1" thickBot="1">
      <c r="A106" s="33" t="s">
        <v>43</v>
      </c>
      <c r="B106" s="16" t="s">
        <v>17</v>
      </c>
      <c r="C106" s="16" t="s">
        <v>44</v>
      </c>
      <c r="D106" s="133" t="s">
        <v>39</v>
      </c>
      <c r="E106" s="163" t="s">
        <v>19</v>
      </c>
      <c r="F106" s="143" t="s">
        <v>69</v>
      </c>
      <c r="G106" s="54">
        <v>241</v>
      </c>
      <c r="H106" s="39"/>
      <c r="I106" s="39"/>
      <c r="J106" s="26" t="e">
        <f t="shared" si="5"/>
        <v>#DIV/0!</v>
      </c>
      <c r="K106" s="6">
        <v>2927.9</v>
      </c>
      <c r="L106">
        <f>7943.8+K111</f>
        <v>10871.7</v>
      </c>
    </row>
    <row r="107" spans="1:10" ht="16.5" hidden="1" thickBot="1">
      <c r="A107" s="33"/>
      <c r="B107" s="16"/>
      <c r="C107" s="16"/>
      <c r="D107" s="133"/>
      <c r="E107" s="163"/>
      <c r="F107" s="143"/>
      <c r="G107" s="54"/>
      <c r="H107" s="39"/>
      <c r="I107" s="39"/>
      <c r="J107" s="26" t="e">
        <f t="shared" si="5"/>
        <v>#DIV/0!</v>
      </c>
    </row>
    <row r="108" spans="1:10" ht="16.5" hidden="1" thickBot="1">
      <c r="A108" s="39" t="s">
        <v>28</v>
      </c>
      <c r="B108" s="16" t="s">
        <v>17</v>
      </c>
      <c r="C108" s="16" t="s">
        <v>44</v>
      </c>
      <c r="D108" s="167" t="s">
        <v>22</v>
      </c>
      <c r="E108" s="50" t="s">
        <v>61</v>
      </c>
      <c r="F108" s="143" t="s">
        <v>60</v>
      </c>
      <c r="G108" s="54">
        <v>220</v>
      </c>
      <c r="H108" s="12"/>
      <c r="I108" s="12"/>
      <c r="J108" s="26" t="e">
        <f t="shared" si="5"/>
        <v>#DIV/0!</v>
      </c>
    </row>
    <row r="109" spans="1:10" ht="16.5" hidden="1" thickBot="1">
      <c r="A109" s="39" t="s">
        <v>42</v>
      </c>
      <c r="B109" s="16" t="s">
        <v>17</v>
      </c>
      <c r="C109" s="16" t="s">
        <v>44</v>
      </c>
      <c r="D109" s="167" t="s">
        <v>22</v>
      </c>
      <c r="E109" s="50" t="s">
        <v>61</v>
      </c>
      <c r="F109" s="143" t="s">
        <v>60</v>
      </c>
      <c r="G109" s="54">
        <v>223</v>
      </c>
      <c r="H109" s="12"/>
      <c r="I109" s="12"/>
      <c r="J109" s="26" t="e">
        <f t="shared" si="5"/>
        <v>#DIV/0!</v>
      </c>
    </row>
    <row r="110" spans="1:10" ht="16.5" hidden="1" thickBot="1">
      <c r="A110" s="39" t="s">
        <v>31</v>
      </c>
      <c r="B110" s="16" t="s">
        <v>17</v>
      </c>
      <c r="C110" s="16" t="s">
        <v>44</v>
      </c>
      <c r="D110" s="167" t="s">
        <v>22</v>
      </c>
      <c r="E110" s="50" t="s">
        <v>61</v>
      </c>
      <c r="F110" s="143" t="s">
        <v>60</v>
      </c>
      <c r="G110" s="54">
        <v>340</v>
      </c>
      <c r="H110" s="12"/>
      <c r="I110" s="12"/>
      <c r="J110" s="26" t="e">
        <f t="shared" si="5"/>
        <v>#DIV/0!</v>
      </c>
    </row>
    <row r="111" spans="1:12" ht="16.5" hidden="1" thickBot="1">
      <c r="A111" s="41" t="s">
        <v>32</v>
      </c>
      <c r="B111" s="19" t="s">
        <v>17</v>
      </c>
      <c r="C111" s="19" t="s">
        <v>44</v>
      </c>
      <c r="D111" s="14" t="s">
        <v>22</v>
      </c>
      <c r="E111" s="138" t="s">
        <v>61</v>
      </c>
      <c r="F111" s="35" t="s">
        <v>60</v>
      </c>
      <c r="G111" s="168">
        <v>3400500</v>
      </c>
      <c r="H111" s="12"/>
      <c r="I111" s="12"/>
      <c r="J111" s="26" t="e">
        <f t="shared" si="5"/>
        <v>#DIV/0!</v>
      </c>
      <c r="K111">
        <f>K106-H107</f>
        <v>2927.9</v>
      </c>
      <c r="L111" s="3">
        <f>L106-H9</f>
        <v>-4381.799999999999</v>
      </c>
    </row>
    <row r="112" spans="1:12" ht="16.5" hidden="1" thickBot="1">
      <c r="A112" s="80" t="s">
        <v>115</v>
      </c>
      <c r="B112" s="169" t="s">
        <v>17</v>
      </c>
      <c r="C112" s="170" t="s">
        <v>44</v>
      </c>
      <c r="D112" s="171" t="s">
        <v>22</v>
      </c>
      <c r="E112" s="172" t="s">
        <v>80</v>
      </c>
      <c r="F112" s="173" t="s">
        <v>116</v>
      </c>
      <c r="G112" s="144" t="s">
        <v>116</v>
      </c>
      <c r="H112" s="145">
        <v>494</v>
      </c>
      <c r="I112" s="174"/>
      <c r="J112" s="26">
        <f t="shared" si="5"/>
        <v>0</v>
      </c>
      <c r="L112" s="3"/>
    </row>
    <row r="113" spans="1:12" ht="32.25" thickBot="1">
      <c r="A113" s="218" t="s">
        <v>142</v>
      </c>
      <c r="B113" s="142" t="s">
        <v>17</v>
      </c>
      <c r="C113" s="142" t="s">
        <v>44</v>
      </c>
      <c r="D113" s="59" t="s">
        <v>22</v>
      </c>
      <c r="E113" s="160" t="s">
        <v>143</v>
      </c>
      <c r="F113" s="143" t="s">
        <v>20</v>
      </c>
      <c r="G113" s="142" t="s">
        <v>144</v>
      </c>
      <c r="H113" s="174">
        <f>H114</f>
        <v>494.1</v>
      </c>
      <c r="I113" s="174"/>
      <c r="J113" s="26"/>
      <c r="L113" s="3"/>
    </row>
    <row r="114" spans="1:12" ht="16.5" thickBot="1">
      <c r="A114" s="80" t="s">
        <v>145</v>
      </c>
      <c r="B114" s="142" t="s">
        <v>17</v>
      </c>
      <c r="C114" s="142" t="s">
        <v>44</v>
      </c>
      <c r="D114" s="59" t="s">
        <v>22</v>
      </c>
      <c r="E114" s="160" t="s">
        <v>143</v>
      </c>
      <c r="F114" s="143" t="s">
        <v>20</v>
      </c>
      <c r="G114" s="142" t="s">
        <v>116</v>
      </c>
      <c r="H114" s="174">
        <v>494.1</v>
      </c>
      <c r="I114" s="174"/>
      <c r="J114" s="26"/>
      <c r="L114" s="3"/>
    </row>
    <row r="115" spans="1:12" ht="32.25" thickBot="1">
      <c r="A115" s="146" t="s">
        <v>109</v>
      </c>
      <c r="B115" s="192" t="s">
        <v>17</v>
      </c>
      <c r="C115" s="177" t="s">
        <v>75</v>
      </c>
      <c r="D115" s="171" t="s">
        <v>39</v>
      </c>
      <c r="E115" s="219" t="s">
        <v>19</v>
      </c>
      <c r="F115" s="220" t="s">
        <v>20</v>
      </c>
      <c r="G115" s="177" t="s">
        <v>20</v>
      </c>
      <c r="H115" s="221">
        <f>H116</f>
        <v>50</v>
      </c>
      <c r="I115" s="222"/>
      <c r="J115" s="26">
        <f t="shared" si="5"/>
        <v>0</v>
      </c>
      <c r="L115" s="3"/>
    </row>
    <row r="116" spans="1:10" ht="16.5" thickBot="1">
      <c r="A116" s="148" t="s">
        <v>89</v>
      </c>
      <c r="B116" s="138" t="s">
        <v>17</v>
      </c>
      <c r="C116" s="138" t="s">
        <v>75</v>
      </c>
      <c r="D116" s="152" t="s">
        <v>39</v>
      </c>
      <c r="E116" s="157" t="s">
        <v>73</v>
      </c>
      <c r="F116" s="77" t="s">
        <v>74</v>
      </c>
      <c r="G116" s="138" t="s">
        <v>74</v>
      </c>
      <c r="H116" s="175">
        <v>50</v>
      </c>
      <c r="I116" s="175"/>
      <c r="J116" s="26">
        <f t="shared" si="5"/>
        <v>0</v>
      </c>
    </row>
    <row r="117" spans="1:10" ht="16.5" thickBot="1">
      <c r="A117" s="176" t="s">
        <v>122</v>
      </c>
      <c r="B117" s="177" t="s">
        <v>17</v>
      </c>
      <c r="C117" s="171" t="s">
        <v>125</v>
      </c>
      <c r="D117" s="177" t="s">
        <v>57</v>
      </c>
      <c r="E117" s="178" t="s">
        <v>124</v>
      </c>
      <c r="F117" s="179" t="s">
        <v>126</v>
      </c>
      <c r="G117" s="180" t="s">
        <v>20</v>
      </c>
      <c r="H117" s="181">
        <f>H118</f>
        <v>35.5</v>
      </c>
      <c r="I117" s="195">
        <f>I118</f>
        <v>0</v>
      </c>
      <c r="J117" s="26">
        <f t="shared" si="5"/>
        <v>0</v>
      </c>
    </row>
    <row r="118" spans="1:10" ht="16.5" thickBot="1">
      <c r="A118" s="33" t="s">
        <v>123</v>
      </c>
      <c r="B118" s="170" t="s">
        <v>17</v>
      </c>
      <c r="C118" s="182" t="s">
        <v>125</v>
      </c>
      <c r="D118" s="177" t="s">
        <v>57</v>
      </c>
      <c r="E118" s="183" t="s">
        <v>124</v>
      </c>
      <c r="F118" s="184" t="s">
        <v>126</v>
      </c>
      <c r="G118" s="185" t="s">
        <v>127</v>
      </c>
      <c r="H118" s="186">
        <v>35.5</v>
      </c>
      <c r="I118" s="186"/>
      <c r="J118" s="26">
        <f t="shared" si="5"/>
        <v>0</v>
      </c>
    </row>
    <row r="120" ht="13.5" thickBot="1"/>
    <row r="121" spans="8:10" ht="13.5" thickBot="1">
      <c r="H121" s="8"/>
      <c r="I121" s="7"/>
      <c r="J121" s="9"/>
    </row>
  </sheetData>
  <sheetProtection/>
  <mergeCells count="3">
    <mergeCell ref="A5:D5"/>
    <mergeCell ref="A6:C6"/>
    <mergeCell ref="A7:A8"/>
  </mergeCells>
  <printOptions/>
  <pageMargins left="0.25" right="0.25" top="0.75" bottom="0.75" header="0.3" footer="0.3"/>
  <pageSetup horizontalDpi="600" verticalDpi="600" orientation="landscape" paperSize="9" scale="79" r:id="rId3"/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Евгения</cp:lastModifiedBy>
  <cp:lastPrinted>2019-02-07T07:01:11Z</cp:lastPrinted>
  <dcterms:created xsi:type="dcterms:W3CDTF">2006-01-11T07:27:40Z</dcterms:created>
  <dcterms:modified xsi:type="dcterms:W3CDTF">2019-07-12T03:24:58Z</dcterms:modified>
  <cp:category/>
  <cp:version/>
  <cp:contentType/>
  <cp:contentStatus/>
</cp:coreProperties>
</file>